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qwloui1\Documents\Documents\Winnifred\Conferences\2019 confs\sabbatical\"/>
    </mc:Choice>
  </mc:AlternateContent>
  <bookViews>
    <workbookView xWindow="0" yWindow="0" windowWidth="23040" windowHeight="8640"/>
  </bookViews>
  <sheets>
    <sheet name="Sheet1" sheetId="1" r:id="rId1"/>
    <sheet name="z to p table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L10" i="1" l="1"/>
  <c r="I10" i="1"/>
  <c r="J10" i="1"/>
  <c r="K10" i="1"/>
  <c r="L11" i="1"/>
  <c r="M11" i="1"/>
  <c r="I11" i="1"/>
  <c r="J11" i="1"/>
  <c r="K11" i="1"/>
  <c r="L12" i="1"/>
  <c r="M12" i="1"/>
  <c r="I12" i="1"/>
  <c r="J12" i="1"/>
  <c r="K12" i="1"/>
  <c r="L13" i="1"/>
  <c r="M13" i="1"/>
  <c r="I13" i="1"/>
  <c r="J13" i="1"/>
  <c r="K13" i="1"/>
  <c r="L14" i="1"/>
  <c r="M14" i="1"/>
  <c r="I14" i="1"/>
  <c r="J14" i="1"/>
  <c r="K14" i="1"/>
  <c r="L15" i="1"/>
  <c r="M15" i="1"/>
  <c r="I15" i="1"/>
  <c r="J15" i="1"/>
  <c r="K15" i="1"/>
  <c r="L16" i="1"/>
  <c r="M16" i="1"/>
  <c r="I16" i="1"/>
  <c r="J16" i="1"/>
  <c r="K16" i="1"/>
  <c r="L17" i="1"/>
  <c r="K17" i="1"/>
  <c r="L18" i="1"/>
  <c r="K18" i="1"/>
  <c r="L19" i="1"/>
  <c r="K19" i="1"/>
  <c r="H17" i="1"/>
  <c r="J19" i="1"/>
  <c r="J18" i="1"/>
  <c r="J17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H10" i="1"/>
  <c r="I19" i="1"/>
  <c r="I18" i="1"/>
  <c r="I17" i="1"/>
  <c r="N5" i="2"/>
  <c r="N14" i="2"/>
  <c r="N13" i="2"/>
  <c r="N12" i="2"/>
  <c r="N11" i="2"/>
  <c r="N10" i="2"/>
  <c r="N9" i="2"/>
  <c r="N8" i="2"/>
  <c r="N7" i="2"/>
  <c r="N6" i="2"/>
  <c r="M161" i="2"/>
  <c r="N161" i="2"/>
  <c r="M86" i="2"/>
  <c r="N86" i="2"/>
  <c r="M123" i="2"/>
  <c r="N123" i="2"/>
  <c r="M104" i="2"/>
  <c r="N10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M309" i="2"/>
  <c r="N309" i="2"/>
  <c r="M310" i="2"/>
  <c r="N310" i="2"/>
  <c r="M413" i="2"/>
  <c r="N413" i="2"/>
  <c r="M412" i="2"/>
  <c r="N412" i="2"/>
  <c r="M411" i="2"/>
  <c r="N411" i="2"/>
  <c r="M410" i="2"/>
  <c r="N410" i="2"/>
  <c r="M409" i="2"/>
  <c r="N409" i="2"/>
  <c r="M408" i="2"/>
  <c r="N408" i="2"/>
  <c r="M407" i="2"/>
  <c r="N407" i="2"/>
  <c r="M406" i="2"/>
  <c r="N406" i="2"/>
  <c r="M405" i="2"/>
  <c r="N405" i="2"/>
  <c r="M404" i="2"/>
  <c r="N404" i="2"/>
  <c r="M403" i="2"/>
  <c r="N403" i="2"/>
  <c r="M402" i="2"/>
  <c r="N402" i="2"/>
  <c r="M401" i="2"/>
  <c r="N401" i="2"/>
  <c r="M400" i="2"/>
  <c r="N400" i="2"/>
  <c r="M399" i="2"/>
  <c r="N399" i="2"/>
  <c r="M398" i="2"/>
  <c r="N398" i="2"/>
  <c r="M397" i="2"/>
  <c r="N397" i="2"/>
  <c r="M396" i="2"/>
  <c r="N396" i="2"/>
  <c r="M395" i="2"/>
  <c r="N395" i="2"/>
  <c r="M394" i="2"/>
  <c r="N394" i="2"/>
  <c r="M393" i="2"/>
  <c r="N393" i="2"/>
  <c r="M392" i="2"/>
  <c r="N392" i="2"/>
  <c r="M391" i="2"/>
  <c r="N391" i="2"/>
  <c r="M390" i="2"/>
  <c r="N390" i="2"/>
  <c r="M389" i="2"/>
  <c r="N389" i="2"/>
  <c r="M388" i="2"/>
  <c r="N388" i="2"/>
  <c r="M387" i="2"/>
  <c r="N387" i="2"/>
  <c r="M386" i="2"/>
  <c r="N386" i="2"/>
  <c r="M385" i="2"/>
  <c r="N385" i="2"/>
  <c r="M384" i="2"/>
  <c r="N384" i="2"/>
  <c r="M383" i="2"/>
  <c r="N383" i="2"/>
  <c r="M382" i="2"/>
  <c r="N382" i="2"/>
  <c r="M381" i="2"/>
  <c r="N381" i="2"/>
  <c r="M380" i="2"/>
  <c r="N380" i="2"/>
  <c r="M379" i="2"/>
  <c r="N379" i="2"/>
  <c r="M378" i="2"/>
  <c r="N378" i="2"/>
  <c r="M377" i="2"/>
  <c r="N377" i="2"/>
  <c r="M376" i="2"/>
  <c r="N376" i="2"/>
  <c r="M375" i="2"/>
  <c r="N375" i="2"/>
  <c r="M374" i="2"/>
  <c r="N374" i="2"/>
  <c r="M373" i="2"/>
  <c r="N373" i="2"/>
  <c r="M372" i="2"/>
  <c r="N372" i="2"/>
  <c r="M371" i="2"/>
  <c r="N371" i="2"/>
  <c r="M370" i="2"/>
  <c r="N370" i="2"/>
  <c r="M369" i="2"/>
  <c r="N369" i="2"/>
  <c r="M368" i="2"/>
  <c r="N368" i="2"/>
  <c r="M367" i="2"/>
  <c r="N367" i="2"/>
  <c r="M366" i="2"/>
  <c r="N366" i="2"/>
  <c r="M365" i="2"/>
  <c r="N365" i="2"/>
  <c r="M364" i="2"/>
  <c r="N364" i="2"/>
  <c r="M363" i="2"/>
  <c r="N363" i="2"/>
  <c r="M362" i="2"/>
  <c r="N362" i="2"/>
  <c r="M361" i="2"/>
  <c r="N361" i="2"/>
  <c r="M360" i="2"/>
  <c r="N360" i="2"/>
  <c r="M359" i="2"/>
  <c r="N359" i="2"/>
  <c r="M358" i="2"/>
  <c r="N358" i="2"/>
  <c r="M357" i="2"/>
  <c r="N357" i="2"/>
  <c r="M356" i="2"/>
  <c r="N356" i="2"/>
  <c r="M355" i="2"/>
  <c r="N355" i="2"/>
  <c r="M354" i="2"/>
  <c r="N354" i="2"/>
  <c r="M353" i="2"/>
  <c r="N353" i="2"/>
  <c r="M352" i="2"/>
  <c r="N352" i="2"/>
  <c r="M351" i="2"/>
  <c r="N351" i="2"/>
  <c r="M350" i="2"/>
  <c r="N350" i="2"/>
  <c r="M349" i="2"/>
  <c r="N349" i="2"/>
  <c r="M348" i="2"/>
  <c r="N348" i="2"/>
  <c r="M347" i="2"/>
  <c r="N347" i="2"/>
  <c r="M346" i="2"/>
  <c r="N346" i="2"/>
  <c r="M345" i="2"/>
  <c r="N345" i="2"/>
  <c r="M344" i="2"/>
  <c r="N344" i="2"/>
  <c r="M343" i="2"/>
  <c r="N343" i="2"/>
  <c r="M342" i="2"/>
  <c r="N342" i="2"/>
  <c r="M341" i="2"/>
  <c r="N341" i="2"/>
  <c r="M340" i="2"/>
  <c r="N340" i="2"/>
  <c r="M339" i="2"/>
  <c r="N339" i="2"/>
  <c r="M338" i="2"/>
  <c r="N338" i="2"/>
  <c r="M337" i="2"/>
  <c r="N337" i="2"/>
  <c r="M336" i="2"/>
  <c r="N336" i="2"/>
  <c r="M335" i="2"/>
  <c r="N335" i="2"/>
  <c r="M334" i="2"/>
  <c r="N334" i="2"/>
  <c r="M333" i="2"/>
  <c r="N333" i="2"/>
  <c r="M332" i="2"/>
  <c r="N332" i="2"/>
  <c r="M331" i="2"/>
  <c r="N331" i="2"/>
  <c r="M330" i="2"/>
  <c r="N330" i="2"/>
  <c r="M329" i="2"/>
  <c r="N329" i="2"/>
  <c r="M328" i="2"/>
  <c r="N328" i="2"/>
  <c r="M327" i="2"/>
  <c r="N327" i="2"/>
  <c r="M326" i="2"/>
  <c r="N326" i="2"/>
  <c r="M325" i="2"/>
  <c r="N325" i="2"/>
  <c r="M324" i="2"/>
  <c r="N324" i="2"/>
  <c r="M323" i="2"/>
  <c r="N323" i="2"/>
  <c r="M322" i="2"/>
  <c r="N322" i="2"/>
  <c r="M321" i="2"/>
  <c r="N321" i="2"/>
  <c r="M320" i="2"/>
  <c r="N320" i="2"/>
  <c r="M319" i="2"/>
  <c r="N319" i="2"/>
  <c r="M318" i="2"/>
  <c r="N318" i="2"/>
  <c r="M317" i="2"/>
  <c r="N317" i="2"/>
  <c r="M316" i="2"/>
  <c r="N316" i="2"/>
  <c r="M315" i="2"/>
  <c r="N315" i="2"/>
  <c r="M314" i="2"/>
  <c r="N314" i="2"/>
  <c r="M313" i="2"/>
  <c r="N313" i="2"/>
  <c r="M312" i="2"/>
  <c r="N312" i="2"/>
  <c r="M311" i="2"/>
  <c r="N311" i="2"/>
  <c r="J9" i="2"/>
  <c r="M19" i="1"/>
  <c r="M18" i="1"/>
  <c r="M17" i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D57" i="2"/>
  <c r="D30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D105" i="2"/>
  <c r="D106" i="2"/>
  <c r="D107" i="2"/>
  <c r="D108" i="2"/>
  <c r="D109" i="2"/>
  <c r="D110" i="2"/>
  <c r="F107" i="2"/>
  <c r="F14" i="2"/>
  <c r="F10" i="2"/>
  <c r="F6" i="2"/>
  <c r="F17" i="2"/>
  <c r="F5" i="2"/>
  <c r="F7" i="2"/>
  <c r="F8" i="2"/>
  <c r="F9" i="2"/>
  <c r="F11" i="2"/>
  <c r="F12" i="2"/>
  <c r="F13" i="2"/>
  <c r="F15" i="2"/>
  <c r="F16" i="2"/>
  <c r="F105" i="2"/>
  <c r="F106" i="2"/>
  <c r="F108" i="2"/>
  <c r="F109" i="2"/>
  <c r="F110" i="2"/>
  <c r="F18" i="2"/>
  <c r="H13" i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3" i="2"/>
  <c r="H21" i="1"/>
  <c r="H24" i="1"/>
  <c r="H27" i="1"/>
  <c r="A22" i="1"/>
</calcChain>
</file>

<file path=xl/sharedStrings.xml><?xml version="1.0" encoding="utf-8"?>
<sst xmlns="http://schemas.openxmlformats.org/spreadsheetml/2006/main" count="46" uniqueCount="44">
  <si>
    <t>Study identifier</t>
  </si>
  <si>
    <t>original r</t>
  </si>
  <si>
    <t>original n</t>
  </si>
  <si>
    <t>r'</t>
  </si>
  <si>
    <t>original p</t>
  </si>
  <si>
    <t>transformed p</t>
  </si>
  <si>
    <t>p to z</t>
  </si>
  <si>
    <t>r'*n</t>
  </si>
  <si>
    <t>z*n</t>
  </si>
  <si>
    <t>n2</t>
  </si>
  <si>
    <t>Overall z</t>
  </si>
  <si>
    <t>Overall p</t>
  </si>
  <si>
    <t>grand r'</t>
  </si>
  <si>
    <t>Estimate r</t>
  </si>
  <si>
    <t>p</t>
  </si>
  <si>
    <t>z</t>
  </si>
  <si>
    <t>adj p</t>
  </si>
  <si>
    <t>2 decimal p</t>
  </si>
  <si>
    <t>adj for rounding</t>
  </si>
  <si>
    <t>Adj ov p</t>
  </si>
  <si>
    <t>z to p</t>
  </si>
  <si>
    <t>if p is 1-tailed, change to 1</t>
  </si>
  <si>
    <t>Est'd p</t>
  </si>
  <si>
    <r>
      <t xml:space="preserve">Enter data in orange cells only. </t>
    </r>
    <r>
      <rPr>
        <sz val="10"/>
        <rFont val="Arial"/>
      </rPr>
      <t xml:space="preserve"> Results will be summarised in green for you in cell A21. </t>
    </r>
  </si>
  <si>
    <t xml:space="preserve"> If you know what you're doing you can easily add more studies/samples than 10 by carefully moving cell A21 and copying the rows.</t>
  </si>
  <si>
    <r>
      <t>Written by Winnifred Louis</t>
    </r>
    <r>
      <rPr>
        <sz val="10"/>
        <rFont val="Arial"/>
      </rPr>
      <t xml:space="preserve">, School of Psychology, University of Queensland.  You can distribute the following freely for non-commercial use provided you retain the credit to me and periodically send me   </t>
    </r>
  </si>
  <si>
    <t>Same direction of corr?</t>
  </si>
  <si>
    <r>
      <rPr>
        <b/>
        <sz val="10"/>
        <rFont val="Arial"/>
        <family val="2"/>
      </rPr>
      <t xml:space="preserve">Note.  </t>
    </r>
    <r>
      <rPr>
        <sz val="10"/>
        <rFont val="Arial"/>
      </rPr>
      <t>In V1 of this file, the calculator didn't adjust properly if the data included both positive and negative correlations -- now they cancel each other out, which can mean a big drop in the p-value of course!</t>
    </r>
  </si>
  <si>
    <t>adj p for rounding to 5</t>
  </si>
  <si>
    <t>adjusted p (i.e. one-tailed)</t>
  </si>
  <si>
    <t>Warning:  interpolation only.  You might consider looking at a detailed table or using an on-line calculator to double-check the blue cells on Sheet1.</t>
  </si>
  <si>
    <r>
      <t> </t>
    </r>
    <r>
      <rPr>
        <b/>
        <sz val="8"/>
        <color indexed="8"/>
        <rFont val="Tahoma"/>
        <family val="2"/>
      </rPr>
      <t>0.0000133</t>
    </r>
  </si>
  <si>
    <r>
      <t> </t>
    </r>
    <r>
      <rPr>
        <b/>
        <sz val="8"/>
        <color indexed="8"/>
        <rFont val="Tahoma"/>
        <family val="2"/>
      </rPr>
      <t>0.0000054</t>
    </r>
  </si>
  <si>
    <t>In V2 of the file, the lowest p value accepted was .001; now lower p values can be entered in the orange box but are set to a lower limit of .000000001</t>
  </si>
  <si>
    <t>Grace Mturk</t>
  </si>
  <si>
    <t>Grace SONA</t>
  </si>
  <si>
    <t>Tim Mturk</t>
  </si>
  <si>
    <t>Tim SONA</t>
  </si>
  <si>
    <t>Zoe Mturk</t>
  </si>
  <si>
    <t xml:space="preserve">Syasya </t>
  </si>
  <si>
    <t>Orla</t>
  </si>
  <si>
    <t>match</t>
  </si>
  <si>
    <t>appreciative e-mails.  You can reach me at w.louis@psy.uq.edu.au .</t>
  </si>
  <si>
    <t xml:space="preserve">V3.0 August 2018. Meta-analysis worksheet based on Mark Horswill's PSYC7112 lecture as posted in the stats repository at the UQ School of Psychology.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</si>
</sst>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0"/>
    <numFmt numFmtId="166" formatCode="0.0000000000"/>
    <numFmt numFmtId="167" formatCode="0.000000000000000"/>
    <numFmt numFmtId="168" formatCode="0.00000000000000000000000000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8"/>
      <color indexed="8"/>
      <name val="Tahoma"/>
      <family val="2"/>
    </font>
    <font>
      <sz val="10"/>
      <color indexed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7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/>
    <xf numFmtId="49" fontId="0" fillId="0" borderId="0" xfId="0" applyNumberFormat="1"/>
    <xf numFmtId="0" fontId="1" fillId="5" borderId="0" xfId="0" applyFont="1" applyFill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Protection="1">
      <protection hidden="1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Protection="1">
      <protection hidden="1"/>
    </xf>
    <xf numFmtId="168" fontId="0" fillId="0" borderId="0" xfId="0" applyNumberFormat="1"/>
    <xf numFmtId="168" fontId="0" fillId="0" borderId="0" xfId="0" applyNumberFormat="1" applyProtection="1">
      <protection hidden="1"/>
    </xf>
    <xf numFmtId="168" fontId="5" fillId="0" borderId="0" xfId="0" applyNumberFormat="1" applyFont="1"/>
    <xf numFmtId="165" fontId="5" fillId="0" borderId="0" xfId="0" applyNumberFormat="1" applyFont="1"/>
    <xf numFmtId="167" fontId="8" fillId="0" borderId="0" xfId="0" applyNumberFormat="1" applyFont="1"/>
    <xf numFmtId="166" fontId="0" fillId="6" borderId="0" xfId="0" applyNumberFormat="1" applyFill="1"/>
    <xf numFmtId="0" fontId="7" fillId="0" borderId="0" xfId="0" applyFont="1" applyFill="1"/>
    <xf numFmtId="0" fontId="5" fillId="0" borderId="0" xfId="0" applyFont="1"/>
    <xf numFmtId="167" fontId="8" fillId="0" borderId="0" xfId="0" applyNumberFormat="1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0" fillId="0" borderId="0" xfId="0" applyNumberFormat="1" applyAlignment="1" applyProtection="1">
      <alignment horizontal="right"/>
      <protection hidden="1"/>
    </xf>
    <xf numFmtId="0" fontId="0" fillId="0" borderId="0" xfId="0" quotePrefix="1" applyFont="1"/>
    <xf numFmtId="0" fontId="10" fillId="7" borderId="0" xfId="1"/>
    <xf numFmtId="0" fontId="0" fillId="0" borderId="0" xfId="0" applyFont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4" sqref="A4"/>
    </sheetView>
  </sheetViews>
  <sheetFormatPr defaultColWidth="8.6640625" defaultRowHeight="13.2" x14ac:dyDescent="0.25"/>
  <cols>
    <col min="1" max="1" width="15.44140625" customWidth="1"/>
    <col min="2" max="2" width="8.33203125" customWidth="1"/>
    <col min="5" max="5" width="22.44140625" customWidth="1"/>
    <col min="6" max="6" width="10.44140625" customWidth="1"/>
    <col min="8" max="8" width="9.44140625" customWidth="1"/>
    <col min="9" max="9" width="13" style="13" customWidth="1"/>
    <col min="10" max="10" width="12" customWidth="1"/>
  </cols>
  <sheetData>
    <row r="1" spans="1:13" x14ac:dyDescent="0.25">
      <c r="A1" s="9" t="s">
        <v>25</v>
      </c>
    </row>
    <row r="2" spans="1:13" x14ac:dyDescent="0.25">
      <c r="A2" s="28" t="s">
        <v>42</v>
      </c>
    </row>
    <row r="3" spans="1:13" x14ac:dyDescent="0.25">
      <c r="A3" s="22" t="s">
        <v>43</v>
      </c>
    </row>
    <row r="4" spans="1:13" x14ac:dyDescent="0.25">
      <c r="A4" s="8" t="s">
        <v>23</v>
      </c>
    </row>
    <row r="5" spans="1:13" x14ac:dyDescent="0.25">
      <c r="A5" t="s">
        <v>24</v>
      </c>
    </row>
    <row r="6" spans="1:13" x14ac:dyDescent="0.25">
      <c r="A6" s="10" t="s">
        <v>27</v>
      </c>
    </row>
    <row r="7" spans="1:13" x14ac:dyDescent="0.25">
      <c r="A7" s="22" t="s">
        <v>33</v>
      </c>
    </row>
    <row r="8" spans="1:13" x14ac:dyDescent="0.25">
      <c r="A8" s="22"/>
    </row>
    <row r="9" spans="1:13" x14ac:dyDescent="0.25">
      <c r="A9" t="s">
        <v>0</v>
      </c>
      <c r="B9" t="s">
        <v>1</v>
      </c>
      <c r="C9" t="s">
        <v>2</v>
      </c>
      <c r="D9" t="s">
        <v>4</v>
      </c>
      <c r="E9" t="s">
        <v>21</v>
      </c>
      <c r="F9" t="s">
        <v>3</v>
      </c>
      <c r="G9" t="s">
        <v>7</v>
      </c>
      <c r="H9" s="2" t="s">
        <v>12</v>
      </c>
      <c r="I9" s="13" t="s">
        <v>5</v>
      </c>
      <c r="J9" t="s">
        <v>6</v>
      </c>
      <c r="K9" t="s">
        <v>8</v>
      </c>
      <c r="L9" t="s">
        <v>9</v>
      </c>
      <c r="M9" s="10" t="s">
        <v>26</v>
      </c>
    </row>
    <row r="10" spans="1:13" x14ac:dyDescent="0.25">
      <c r="A10" s="4" t="s">
        <v>34</v>
      </c>
      <c r="B10" s="4">
        <v>0.2</v>
      </c>
      <c r="C10" s="4">
        <v>168</v>
      </c>
      <c r="D10" s="4">
        <v>0.34699999999999998</v>
      </c>
      <c r="E10" s="4">
        <v>2</v>
      </c>
      <c r="F10">
        <f t="shared" ref="F10:F19" si="0">0.5*(LN(1+B10) - LN(1-B10))</f>
        <v>0.20273255405408214</v>
      </c>
      <c r="G10">
        <f t="shared" ref="G10:G19" si="1">F10*C10</f>
        <v>34.059069081085802</v>
      </c>
      <c r="H10">
        <f>SUM(G10:G19)/SUM(C10:C19)</f>
        <v>0.20273255405408211</v>
      </c>
      <c r="I10" s="20">
        <f>IF(D10="","",IF(D10&lt;=0.000000001,0.00000000098550001,D10/E10))</f>
        <v>0.17349999999999999</v>
      </c>
      <c r="J10" s="3">
        <f>IF(L10=0,"",IF(M10="match",VLOOKUP(I10,'z to p table'!$N$5:O$310,2),-1*VLOOKUP(I10,'z to p table'!$N$5:O$310,2)))</f>
        <v>0.95</v>
      </c>
      <c r="K10">
        <f t="shared" ref="K10:K19" si="2">IF(L10=0,"",J10*C10)</f>
        <v>159.6</v>
      </c>
      <c r="L10">
        <f>IF(C10&gt;0,C10*C10,0)</f>
        <v>28224</v>
      </c>
      <c r="M10" s="26" t="s">
        <v>41</v>
      </c>
    </row>
    <row r="11" spans="1:13" x14ac:dyDescent="0.25">
      <c r="A11" s="4" t="s">
        <v>35</v>
      </c>
      <c r="B11" s="4">
        <v>0.2</v>
      </c>
      <c r="C11" s="4">
        <v>107</v>
      </c>
      <c r="D11" s="4">
        <v>0.34699999999999998</v>
      </c>
      <c r="E11" s="4">
        <v>2</v>
      </c>
      <c r="F11">
        <f t="shared" si="0"/>
        <v>0.20273255405408214</v>
      </c>
      <c r="G11">
        <f t="shared" si="1"/>
        <v>21.692383283786789</v>
      </c>
      <c r="I11" s="20">
        <f>IF(D11="","",IF(D11&lt;=0.000000001,0.00000000098550001,D11/E11))</f>
        <v>0.17349999999999999</v>
      </c>
      <c r="J11" s="3">
        <f>IF(L11=0,"",IF(M11="match",VLOOKUP(I11,'z to p table'!$N$5:O$310,2),-1*VLOOKUP(I11,'z to p table'!$N$5:O$310,2)))</f>
        <v>0.95</v>
      </c>
      <c r="K11">
        <f t="shared" si="2"/>
        <v>101.64999999999999</v>
      </c>
      <c r="L11">
        <f t="shared" ref="L11:L19" si="3">IF(C11&gt;0,C11*C11,0)</f>
        <v>11449</v>
      </c>
      <c r="M11" s="10" t="str">
        <f>IF(B11="","",IF(($B$10&lt;0),IF((B11&lt;0),"match","mismatch"),IF(($B$10&gt;=0),IF(B11="","",IF((B11&gt;=0),"match","mismatch")))))</f>
        <v>match</v>
      </c>
    </row>
    <row r="12" spans="1:13" x14ac:dyDescent="0.25">
      <c r="A12" s="4" t="s">
        <v>36</v>
      </c>
      <c r="B12" s="4">
        <v>0.2</v>
      </c>
      <c r="C12" s="4">
        <v>163</v>
      </c>
      <c r="D12" s="4">
        <v>0.34699999999999998</v>
      </c>
      <c r="E12" s="4">
        <v>2</v>
      </c>
      <c r="F12">
        <f t="shared" si="0"/>
        <v>0.20273255405408214</v>
      </c>
      <c r="G12">
        <f t="shared" si="1"/>
        <v>33.045406310815387</v>
      </c>
      <c r="H12" s="1" t="s">
        <v>13</v>
      </c>
      <c r="I12" s="20">
        <f t="shared" ref="I12:I19" si="4">IF(D12="","",IF(D12&lt;=0.000000001,0.00000000098550001,D12/E12))</f>
        <v>0.17349999999999999</v>
      </c>
      <c r="J12" s="3">
        <f>IF(L12=0,"",IF(M12="match",VLOOKUP(I12,'z to p table'!$N$5:O$310,2),-1*VLOOKUP(I12,'z to p table'!$N$5:O$310,2)))</f>
        <v>0.95</v>
      </c>
      <c r="K12">
        <f t="shared" si="2"/>
        <v>154.85</v>
      </c>
      <c r="L12">
        <f t="shared" si="3"/>
        <v>26569</v>
      </c>
      <c r="M12" s="10" t="str">
        <f t="shared" ref="M12:M19" si="5">IF(B12="","",IF(($B$10&lt;0),IF((B12&lt;0),"match","mismatch"),IF(($B$10&gt;=0),IF(B12="","",IF((B12&gt;=0),"match","mismatch")))))</f>
        <v>match</v>
      </c>
    </row>
    <row r="13" spans="1:13" x14ac:dyDescent="0.25">
      <c r="A13" s="4" t="s">
        <v>37</v>
      </c>
      <c r="B13" s="4">
        <v>0.2</v>
      </c>
      <c r="C13" s="4">
        <v>171</v>
      </c>
      <c r="D13" s="4">
        <v>0.34699999999999998</v>
      </c>
      <c r="E13" s="4">
        <v>2</v>
      </c>
      <c r="F13">
        <f t="shared" si="0"/>
        <v>0.20273255405408214</v>
      </c>
      <c r="G13">
        <f t="shared" si="1"/>
        <v>34.667266743248042</v>
      </c>
      <c r="H13">
        <f>(EXP(2*H10)-1)/(EXP(2*H10)+1)</f>
        <v>0.1999999999999999</v>
      </c>
      <c r="I13" s="20">
        <f t="shared" si="4"/>
        <v>0.17349999999999999</v>
      </c>
      <c r="J13" s="3">
        <f>IF(L13=0,"",IF(M13="match",VLOOKUP(I13,'z to p table'!$N$5:O$310,2),-1*VLOOKUP(I13,'z to p table'!$N$5:O$310,2)))</f>
        <v>0.95</v>
      </c>
      <c r="K13">
        <f t="shared" si="2"/>
        <v>162.44999999999999</v>
      </c>
      <c r="L13">
        <f t="shared" si="3"/>
        <v>29241</v>
      </c>
      <c r="M13" s="10" t="str">
        <f t="shared" si="5"/>
        <v>match</v>
      </c>
    </row>
    <row r="14" spans="1:13" x14ac:dyDescent="0.25">
      <c r="A14" s="4" t="s">
        <v>38</v>
      </c>
      <c r="B14" s="4">
        <v>0.2</v>
      </c>
      <c r="C14" s="4">
        <v>264</v>
      </c>
      <c r="D14" s="4">
        <v>0.34699999999999998</v>
      </c>
      <c r="E14" s="4">
        <v>2</v>
      </c>
      <c r="F14">
        <f t="shared" si="0"/>
        <v>0.20273255405408214</v>
      </c>
      <c r="G14">
        <f t="shared" si="1"/>
        <v>53.521394270277682</v>
      </c>
      <c r="I14" s="20">
        <f t="shared" si="4"/>
        <v>0.17349999999999999</v>
      </c>
      <c r="J14" s="3">
        <f>IF(L14=0,"",IF(M14="match",VLOOKUP(I14,'z to p table'!$N$5:O$310,2),-1*VLOOKUP(I14,'z to p table'!$N$5:O$310,2)))</f>
        <v>0.95</v>
      </c>
      <c r="K14">
        <f t="shared" si="2"/>
        <v>250.79999999999998</v>
      </c>
      <c r="L14">
        <f>IF(C14&gt;0,C14*C14,0)</f>
        <v>69696</v>
      </c>
      <c r="M14" s="10" t="str">
        <f t="shared" si="5"/>
        <v>match</v>
      </c>
    </row>
    <row r="15" spans="1:13" x14ac:dyDescent="0.25">
      <c r="A15" s="4" t="s">
        <v>39</v>
      </c>
      <c r="B15" s="4">
        <v>0.2</v>
      </c>
      <c r="C15" s="4">
        <v>324</v>
      </c>
      <c r="D15" s="4">
        <v>0.34699999999999998</v>
      </c>
      <c r="E15" s="4">
        <v>2</v>
      </c>
      <c r="F15">
        <f t="shared" si="0"/>
        <v>0.20273255405408214</v>
      </c>
      <c r="G15">
        <f t="shared" si="1"/>
        <v>65.685347513522615</v>
      </c>
      <c r="I15" s="20">
        <f t="shared" si="4"/>
        <v>0.17349999999999999</v>
      </c>
      <c r="J15" s="3">
        <f>IF(L15=0,"",IF(M15="match",VLOOKUP(I15,'z to p table'!$N$5:O$310,2),-1*VLOOKUP(I15,'z to p table'!$N$5:O$310,2)))</f>
        <v>0.95</v>
      </c>
      <c r="K15">
        <f t="shared" si="2"/>
        <v>307.8</v>
      </c>
      <c r="L15">
        <f t="shared" si="3"/>
        <v>104976</v>
      </c>
      <c r="M15" s="10" t="str">
        <f t="shared" si="5"/>
        <v>match</v>
      </c>
    </row>
    <row r="16" spans="1:13" x14ac:dyDescent="0.25">
      <c r="A16" s="4" t="s">
        <v>40</v>
      </c>
      <c r="B16" s="4">
        <v>0.2</v>
      </c>
      <c r="C16" s="4">
        <v>392</v>
      </c>
      <c r="D16" s="4">
        <v>0.34699999999999998</v>
      </c>
      <c r="E16" s="4">
        <v>2</v>
      </c>
      <c r="F16">
        <f t="shared" si="0"/>
        <v>0.20273255405408214</v>
      </c>
      <c r="G16">
        <f t="shared" si="1"/>
        <v>79.471161189200203</v>
      </c>
      <c r="H16" t="s">
        <v>10</v>
      </c>
      <c r="I16" s="20">
        <f t="shared" si="4"/>
        <v>0.17349999999999999</v>
      </c>
      <c r="J16" s="3">
        <f>IF(L16=0,"",IF(M16="match",VLOOKUP(I16,'z to p table'!$N$5:O$310,2),-1*VLOOKUP(I16,'z to p table'!$N$5:O$310,2)))</f>
        <v>0.95</v>
      </c>
      <c r="K16">
        <f t="shared" si="2"/>
        <v>372.4</v>
      </c>
      <c r="L16">
        <f t="shared" si="3"/>
        <v>153664</v>
      </c>
      <c r="M16" s="10" t="str">
        <f t="shared" si="5"/>
        <v>match</v>
      </c>
    </row>
    <row r="17" spans="1:13" x14ac:dyDescent="0.25">
      <c r="A17" s="4"/>
      <c r="B17" s="4"/>
      <c r="C17" s="4"/>
      <c r="D17" s="4"/>
      <c r="E17" s="4">
        <v>2</v>
      </c>
      <c r="F17">
        <f t="shared" si="0"/>
        <v>0</v>
      </c>
      <c r="G17">
        <f t="shared" si="1"/>
        <v>0</v>
      </c>
      <c r="H17">
        <f>SUM(K10:K19)/(SQRT(SUM(L10:L19)))</f>
        <v>2.3187679625813105</v>
      </c>
      <c r="I17" s="20" t="str">
        <f t="shared" si="4"/>
        <v/>
      </c>
      <c r="J17" s="3" t="str">
        <f>IF(L17=0,"",IF(M17="match",VLOOKUP(I17,'z to p table'!$N$5:O$310,2),-1*VLOOKUP(I17,'z to p table'!$N$5:O$310,2)))</f>
        <v/>
      </c>
      <c r="K17" t="str">
        <f t="shared" si="2"/>
        <v/>
      </c>
      <c r="L17">
        <f t="shared" si="3"/>
        <v>0</v>
      </c>
      <c r="M17" s="10" t="str">
        <f t="shared" si="5"/>
        <v/>
      </c>
    </row>
    <row r="18" spans="1:13" x14ac:dyDescent="0.25">
      <c r="A18" s="4"/>
      <c r="B18" s="4"/>
      <c r="C18" s="4"/>
      <c r="D18" s="4"/>
      <c r="E18" s="4">
        <v>2</v>
      </c>
      <c r="F18">
        <f t="shared" si="0"/>
        <v>0</v>
      </c>
      <c r="G18">
        <f t="shared" si="1"/>
        <v>0</v>
      </c>
      <c r="I18" s="20" t="str">
        <f t="shared" si="4"/>
        <v/>
      </c>
      <c r="J18" s="3" t="str">
        <f>IF(L18=0,"",IF(M18="match",VLOOKUP(I18,'z to p table'!$N$5:O$310,2),-1*VLOOKUP(I18,'z to p table'!$N$5:O$310,2)))</f>
        <v/>
      </c>
      <c r="K18" t="str">
        <f t="shared" si="2"/>
        <v/>
      </c>
      <c r="L18">
        <f t="shared" si="3"/>
        <v>0</v>
      </c>
      <c r="M18" s="10" t="str">
        <f t="shared" si="5"/>
        <v/>
      </c>
    </row>
    <row r="19" spans="1:13" x14ac:dyDescent="0.25">
      <c r="A19" s="4"/>
      <c r="B19" s="4"/>
      <c r="C19" s="4"/>
      <c r="D19" s="4"/>
      <c r="E19" s="4">
        <v>2</v>
      </c>
      <c r="F19">
        <f t="shared" si="0"/>
        <v>0</v>
      </c>
      <c r="G19">
        <f t="shared" si="1"/>
        <v>0</v>
      </c>
      <c r="I19" s="20" t="str">
        <f t="shared" si="4"/>
        <v/>
      </c>
      <c r="J19" s="3" t="str">
        <f>IF(L19=0,"",IF(M19="match",VLOOKUP(I19,'z to p table'!$N$5:O$310,2),-1*VLOOKUP(I19,'z to p table'!$N$5:O$310,2)))</f>
        <v/>
      </c>
      <c r="K19" t="str">
        <f t="shared" si="2"/>
        <v/>
      </c>
      <c r="L19">
        <f t="shared" si="3"/>
        <v>0</v>
      </c>
      <c r="M19" s="10" t="str">
        <f t="shared" si="5"/>
        <v/>
      </c>
    </row>
    <row r="20" spans="1:13" x14ac:dyDescent="0.25">
      <c r="H20" t="s">
        <v>11</v>
      </c>
    </row>
    <row r="21" spans="1:13" x14ac:dyDescent="0.25">
      <c r="H21" s="3">
        <f>IF(VLOOKUP(ABS(H17),'z to p table'!$I$5:J$113, 2)&lt;0.001,"&lt;.001",VLOOKUP(ABS(H17),'z to p table'!$I$5:J$113, 2))</f>
        <v>1.2500000000000001E-2</v>
      </c>
    </row>
    <row r="22" spans="1:13" ht="14.4" x14ac:dyDescent="0.3">
      <c r="A22" s="7" t="str">
        <f>CONCATENATE("Meta-analysis of ",COUNT(C10:C14), " samples, with a combined N of ",SUM(C10:C14), ", suggests a population r of ",ROUND(H13,2), ", p",IF(H27="&lt;.001","&lt;.001", CONCATENATE(" = ",H27))," (two-tailed).")</f>
        <v>Meta-analysis of 5 samples, with a combined N of 873, suggests a population r of 0.2, p = 0.025 (two-tailed).</v>
      </c>
      <c r="B22" s="7"/>
      <c r="C22" s="7"/>
      <c r="D22" s="7"/>
      <c r="E22" s="7"/>
      <c r="F22" s="7"/>
      <c r="G22" s="7"/>
      <c r="H22" s="27"/>
    </row>
    <row r="23" spans="1:13" x14ac:dyDescent="0.25">
      <c r="H23" t="s">
        <v>19</v>
      </c>
    </row>
    <row r="24" spans="1:13" x14ac:dyDescent="0.25">
      <c r="H24">
        <f>(IF(H21="&lt;.001","&lt;.001",H21*2))</f>
        <v>2.5000000000000001E-2</v>
      </c>
    </row>
    <row r="26" spans="1:13" x14ac:dyDescent="0.25">
      <c r="H26" s="1" t="s">
        <v>22</v>
      </c>
    </row>
    <row r="27" spans="1:13" x14ac:dyDescent="0.25">
      <c r="H27" s="6">
        <f>IF(H24="&lt;.001","&lt;.001",IF(H24&lt;0.001,"&lt;.001",H24))</f>
        <v>2.5000000000000001E-2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3"/>
  <sheetViews>
    <sheetView workbookViewId="0">
      <selection activeCell="N5" sqref="N5"/>
    </sheetView>
  </sheetViews>
  <sheetFormatPr defaultColWidth="8.6640625" defaultRowHeight="13.2" x14ac:dyDescent="0.25"/>
  <cols>
    <col min="4" max="4" width="8.6640625" style="5"/>
    <col min="13" max="13" width="33.6640625" style="15" customWidth="1"/>
    <col min="14" max="14" width="33.6640625" style="12" customWidth="1"/>
  </cols>
  <sheetData>
    <row r="2" spans="2:15" x14ac:dyDescent="0.25">
      <c r="B2" s="21" t="s">
        <v>30</v>
      </c>
    </row>
    <row r="3" spans="2:15" x14ac:dyDescent="0.25">
      <c r="C3" t="s">
        <v>14</v>
      </c>
      <c r="D3" s="5" t="s">
        <v>16</v>
      </c>
      <c r="E3" t="s">
        <v>15</v>
      </c>
    </row>
    <row r="4" spans="2:15" x14ac:dyDescent="0.25">
      <c r="C4" t="s">
        <v>17</v>
      </c>
      <c r="D4" s="5" t="s">
        <v>18</v>
      </c>
      <c r="I4" t="s">
        <v>20</v>
      </c>
      <c r="L4" t="s">
        <v>15</v>
      </c>
      <c r="M4" s="17" t="s">
        <v>29</v>
      </c>
      <c r="N4" s="18" t="s">
        <v>28</v>
      </c>
      <c r="O4" t="s">
        <v>15</v>
      </c>
    </row>
    <row r="5" spans="2:15" x14ac:dyDescent="0.25">
      <c r="C5">
        <v>1E-3</v>
      </c>
      <c r="D5" s="5">
        <f t="shared" ref="D5:D36" si="0">C5/2</f>
        <v>5.0000000000000001E-4</v>
      </c>
      <c r="E5">
        <v>3.25</v>
      </c>
      <c r="F5" s="5">
        <f>VALUE(D5)</f>
        <v>5.0000000000000001E-4</v>
      </c>
      <c r="I5">
        <v>0</v>
      </c>
      <c r="J5">
        <v>0.5</v>
      </c>
      <c r="L5" s="11">
        <v>3.89</v>
      </c>
      <c r="M5" s="19">
        <v>9.8550001E-10</v>
      </c>
      <c r="N5" s="25">
        <f>M5</f>
        <v>9.8550001E-10</v>
      </c>
      <c r="O5">
        <v>6</v>
      </c>
    </row>
    <row r="6" spans="2:15" x14ac:dyDescent="0.25">
      <c r="C6">
        <v>5.0000000000000001E-3</v>
      </c>
      <c r="D6" s="5">
        <f t="shared" si="0"/>
        <v>2.5000000000000001E-3</v>
      </c>
      <c r="E6">
        <v>2.81</v>
      </c>
      <c r="F6" s="5">
        <f t="shared" ref="F6:F69" si="1">VALUE(D6)</f>
        <v>2.5000000000000001E-3</v>
      </c>
      <c r="I6">
        <v>0.01</v>
      </c>
      <c r="J6">
        <v>0.495</v>
      </c>
      <c r="L6" s="11">
        <v>3.88</v>
      </c>
      <c r="M6" s="19">
        <v>6.0100013000000001E-9</v>
      </c>
      <c r="N6" s="25">
        <f t="shared" ref="N6:N14" si="2">M6</f>
        <v>6.0100013000000001E-9</v>
      </c>
      <c r="O6">
        <v>5.7</v>
      </c>
    </row>
    <row r="7" spans="2:15" x14ac:dyDescent="0.25">
      <c r="C7">
        <v>0.01</v>
      </c>
      <c r="D7" s="5">
        <f t="shared" si="0"/>
        <v>5.0000000000000001E-3</v>
      </c>
      <c r="E7">
        <v>2.57</v>
      </c>
      <c r="F7" s="5">
        <f t="shared" si="1"/>
        <v>5.0000000000000001E-3</v>
      </c>
      <c r="I7">
        <v>2.5000000000000001E-2</v>
      </c>
      <c r="J7">
        <v>0.49</v>
      </c>
      <c r="L7" s="11">
        <v>3.87</v>
      </c>
      <c r="M7" s="19">
        <v>5.7824976999999999E-8</v>
      </c>
      <c r="N7" s="25">
        <f t="shared" si="2"/>
        <v>5.7824976999999999E-8</v>
      </c>
      <c r="O7">
        <v>5.3</v>
      </c>
    </row>
    <row r="8" spans="2:15" x14ac:dyDescent="0.25">
      <c r="C8">
        <v>1.4999999999999999E-2</v>
      </c>
      <c r="D8" s="5">
        <f t="shared" si="0"/>
        <v>7.4999999999999997E-3</v>
      </c>
      <c r="E8">
        <v>2.4300000000000002</v>
      </c>
      <c r="F8" s="5">
        <f t="shared" si="1"/>
        <v>7.4999999999999997E-3</v>
      </c>
      <c r="I8">
        <v>0.04</v>
      </c>
      <c r="J8">
        <v>0.48499999999999999</v>
      </c>
      <c r="L8" s="11">
        <v>3.86</v>
      </c>
      <c r="M8" s="19">
        <v>2.8678652000000002E-7</v>
      </c>
      <c r="N8" s="25">
        <f t="shared" si="2"/>
        <v>2.8678652000000002E-7</v>
      </c>
      <c r="O8">
        <v>5</v>
      </c>
    </row>
    <row r="9" spans="2:15" x14ac:dyDescent="0.25">
      <c r="C9">
        <v>0.02</v>
      </c>
      <c r="D9" s="5">
        <f t="shared" si="0"/>
        <v>0.01</v>
      </c>
      <c r="E9">
        <v>2.3199999999999998</v>
      </c>
      <c r="F9" s="5">
        <f t="shared" si="1"/>
        <v>0.01</v>
      </c>
      <c r="I9">
        <v>0.05</v>
      </c>
      <c r="J9" t="str">
        <f>IF(L9='z to p table'!L4:L4030,"",VLOOKUP(I9,'z to p table'!$D$5:$E$110, 2))</f>
        <v/>
      </c>
      <c r="L9" s="11">
        <v>3.85</v>
      </c>
      <c r="M9" s="23">
        <v>3.4000000000000001E-6</v>
      </c>
      <c r="N9" s="25">
        <f t="shared" si="2"/>
        <v>3.4000000000000001E-6</v>
      </c>
      <c r="O9">
        <v>4.5</v>
      </c>
    </row>
    <row r="10" spans="2:15" x14ac:dyDescent="0.25">
      <c r="C10">
        <v>2.5000000000000001E-2</v>
      </c>
      <c r="D10" s="5">
        <f t="shared" si="0"/>
        <v>1.2500000000000001E-2</v>
      </c>
      <c r="E10">
        <v>2.2400000000000002</v>
      </c>
      <c r="F10" s="5">
        <f t="shared" si="1"/>
        <v>1.2500000000000001E-2</v>
      </c>
      <c r="I10">
        <v>0.06</v>
      </c>
      <c r="J10">
        <v>0.47499999999999998</v>
      </c>
      <c r="L10" s="11">
        <v>3.84</v>
      </c>
      <c r="M10" s="24" t="s">
        <v>32</v>
      </c>
      <c r="N10" s="25" t="str">
        <f t="shared" si="2"/>
        <v> 0.0000054</v>
      </c>
      <c r="O10">
        <v>4.4000000000000004</v>
      </c>
    </row>
    <row r="11" spans="2:15" x14ac:dyDescent="0.25">
      <c r="C11">
        <v>0.03</v>
      </c>
      <c r="D11" s="5">
        <f t="shared" si="0"/>
        <v>1.4999999999999999E-2</v>
      </c>
      <c r="E11">
        <v>2.17</v>
      </c>
      <c r="F11" s="5">
        <f t="shared" si="1"/>
        <v>1.4999999999999999E-2</v>
      </c>
      <c r="I11">
        <v>7.4999999999999997E-2</v>
      </c>
      <c r="J11">
        <v>0.47</v>
      </c>
      <c r="L11" s="11">
        <v>3.83</v>
      </c>
      <c r="M11" s="23">
        <v>8.4999999999999999E-6</v>
      </c>
      <c r="N11" s="25">
        <f t="shared" si="2"/>
        <v>8.4999999999999999E-6</v>
      </c>
      <c r="O11">
        <v>4.3</v>
      </c>
    </row>
    <row r="12" spans="2:15" x14ac:dyDescent="0.25">
      <c r="C12">
        <v>3.5000000000000003E-2</v>
      </c>
      <c r="D12" s="5">
        <f t="shared" si="0"/>
        <v>1.7500000000000002E-2</v>
      </c>
      <c r="E12">
        <v>2.11</v>
      </c>
      <c r="F12" s="5">
        <f t="shared" si="1"/>
        <v>1.7500000000000002E-2</v>
      </c>
      <c r="I12">
        <v>0.09</v>
      </c>
      <c r="J12">
        <v>0.46500000000000002</v>
      </c>
      <c r="L12" s="11">
        <v>3.82</v>
      </c>
      <c r="M12" s="24" t="s">
        <v>31</v>
      </c>
      <c r="N12" s="25" t="str">
        <f t="shared" si="2"/>
        <v> 0.0000133</v>
      </c>
      <c r="O12">
        <v>4.2</v>
      </c>
    </row>
    <row r="13" spans="2:15" x14ac:dyDescent="0.25">
      <c r="C13">
        <v>0.04</v>
      </c>
      <c r="D13" s="5">
        <f t="shared" si="0"/>
        <v>0.02</v>
      </c>
      <c r="E13">
        <v>2.0499999999999998</v>
      </c>
      <c r="F13" s="5">
        <f t="shared" si="1"/>
        <v>0.02</v>
      </c>
      <c r="I13">
        <v>0.1</v>
      </c>
      <c r="J13">
        <v>0.46</v>
      </c>
      <c r="L13" s="11">
        <v>3.81</v>
      </c>
      <c r="M13" s="23">
        <v>2.0699999999999998E-5</v>
      </c>
      <c r="N13" s="25">
        <f t="shared" si="2"/>
        <v>2.0699999999999998E-5</v>
      </c>
      <c r="O13">
        <v>4.0999999999999996</v>
      </c>
    </row>
    <row r="14" spans="2:15" x14ac:dyDescent="0.25">
      <c r="C14">
        <v>4.4999999999999998E-2</v>
      </c>
      <c r="D14" s="5">
        <f t="shared" si="0"/>
        <v>2.2499999999999999E-2</v>
      </c>
      <c r="E14">
        <v>2</v>
      </c>
      <c r="F14" s="5">
        <f t="shared" si="1"/>
        <v>2.2499999999999999E-2</v>
      </c>
      <c r="I14">
        <v>0.11</v>
      </c>
      <c r="J14">
        <v>0.45500000000000002</v>
      </c>
      <c r="L14" s="11">
        <v>3.8</v>
      </c>
      <c r="M14" s="23">
        <v>3.1699999999999998E-5</v>
      </c>
      <c r="N14" s="25">
        <f t="shared" si="2"/>
        <v>3.1699999999999998E-5</v>
      </c>
      <c r="O14">
        <v>4</v>
      </c>
    </row>
    <row r="15" spans="2:15" x14ac:dyDescent="0.25">
      <c r="C15">
        <v>0.05</v>
      </c>
      <c r="D15" s="5">
        <f t="shared" si="0"/>
        <v>2.5000000000000001E-2</v>
      </c>
      <c r="E15">
        <v>1.96</v>
      </c>
      <c r="F15" s="5">
        <f t="shared" si="1"/>
        <v>2.5000000000000001E-2</v>
      </c>
      <c r="I15">
        <v>0.125</v>
      </c>
      <c r="J15">
        <v>0.45</v>
      </c>
      <c r="L15" s="11">
        <v>3.79</v>
      </c>
      <c r="M15" s="16">
        <f t="shared" ref="M15:M78" si="3">1-NORMSDIST(L5)</f>
        <v>5.012211099619801E-5</v>
      </c>
      <c r="N15" s="14">
        <f>M15</f>
        <v>5.012211099619801E-5</v>
      </c>
      <c r="O15" s="11">
        <v>3.89</v>
      </c>
    </row>
    <row r="16" spans="2:15" x14ac:dyDescent="0.25">
      <c r="C16">
        <f>C15+0.01</f>
        <v>6.0000000000000005E-2</v>
      </c>
      <c r="D16" s="5">
        <f t="shared" si="0"/>
        <v>3.0000000000000002E-2</v>
      </c>
      <c r="E16">
        <v>1.88</v>
      </c>
      <c r="F16" s="5">
        <f t="shared" si="1"/>
        <v>3.0000000000000002E-2</v>
      </c>
      <c r="I16">
        <v>0.13500000000000001</v>
      </c>
      <c r="J16">
        <v>0.44500000000000001</v>
      </c>
      <c r="L16" s="11">
        <v>3.78</v>
      </c>
      <c r="M16" s="16">
        <f t="shared" si="3"/>
        <v>5.2228232401807517E-5</v>
      </c>
      <c r="N16" s="14">
        <f t="shared" ref="N16:N79" si="4">M16</f>
        <v>5.2228232401807517E-5</v>
      </c>
      <c r="O16" s="11">
        <v>3.88</v>
      </c>
    </row>
    <row r="17" spans="3:15" x14ac:dyDescent="0.25">
      <c r="C17">
        <f t="shared" ref="C17:C80" si="5">C16+0.01</f>
        <v>7.0000000000000007E-2</v>
      </c>
      <c r="D17" s="5">
        <f t="shared" si="0"/>
        <v>3.5000000000000003E-2</v>
      </c>
      <c r="E17">
        <v>1.81</v>
      </c>
      <c r="F17" s="5">
        <f t="shared" si="1"/>
        <v>3.5000000000000003E-2</v>
      </c>
      <c r="I17">
        <v>0.15</v>
      </c>
      <c r="J17">
        <v>0.44</v>
      </c>
      <c r="L17" s="11">
        <v>3.77</v>
      </c>
      <c r="M17" s="16">
        <f t="shared" si="3"/>
        <v>5.4417676633722323E-5</v>
      </c>
      <c r="N17" s="14">
        <f t="shared" si="4"/>
        <v>5.4417676633722323E-5</v>
      </c>
      <c r="O17" s="11">
        <v>3.87</v>
      </c>
    </row>
    <row r="18" spans="3:15" x14ac:dyDescent="0.25">
      <c r="C18">
        <f t="shared" si="5"/>
        <v>0.08</v>
      </c>
      <c r="D18" s="5">
        <f t="shared" si="0"/>
        <v>0.04</v>
      </c>
      <c r="E18">
        <v>1.75</v>
      </c>
      <c r="F18" s="5">
        <f t="shared" si="1"/>
        <v>0.04</v>
      </c>
      <c r="I18">
        <v>0.16500000000000001</v>
      </c>
      <c r="J18">
        <v>0.435</v>
      </c>
      <c r="L18" s="11">
        <v>3.76</v>
      </c>
      <c r="M18" s="16">
        <f t="shared" si="3"/>
        <v>5.6693512534233825E-5</v>
      </c>
      <c r="N18" s="14">
        <f t="shared" si="4"/>
        <v>5.6693512534233825E-5</v>
      </c>
      <c r="O18" s="11">
        <v>3.86</v>
      </c>
    </row>
    <row r="19" spans="3:15" x14ac:dyDescent="0.25">
      <c r="C19">
        <f t="shared" si="5"/>
        <v>0.09</v>
      </c>
      <c r="D19" s="5">
        <f t="shared" si="0"/>
        <v>4.4999999999999998E-2</v>
      </c>
      <c r="E19">
        <v>1.6850000000000001</v>
      </c>
      <c r="F19" s="5">
        <f t="shared" si="1"/>
        <v>4.4999999999999998E-2</v>
      </c>
      <c r="I19">
        <v>0.17499999999999999</v>
      </c>
      <c r="J19">
        <v>0.43</v>
      </c>
      <c r="L19" s="11">
        <v>3.75</v>
      </c>
      <c r="M19" s="16">
        <f t="shared" si="3"/>
        <v>5.905891241897443E-5</v>
      </c>
      <c r="N19" s="14">
        <f t="shared" si="4"/>
        <v>5.905891241897443E-5</v>
      </c>
      <c r="O19" s="11">
        <v>3.85</v>
      </c>
    </row>
    <row r="20" spans="3:15" x14ac:dyDescent="0.25">
      <c r="C20">
        <f t="shared" si="5"/>
        <v>9.9999999999999992E-2</v>
      </c>
      <c r="D20" s="5">
        <f t="shared" si="0"/>
        <v>4.9999999999999996E-2</v>
      </c>
      <c r="E20">
        <v>1.65</v>
      </c>
      <c r="F20" s="5">
        <f t="shared" si="1"/>
        <v>4.9999999999999996E-2</v>
      </c>
      <c r="I20">
        <v>0.19</v>
      </c>
      <c r="J20">
        <v>0.42499999999999999</v>
      </c>
      <c r="L20" s="11">
        <v>3.74</v>
      </c>
      <c r="M20" s="16">
        <f t="shared" si="3"/>
        <v>6.1517155183210548E-5</v>
      </c>
      <c r="N20" s="14">
        <f t="shared" si="4"/>
        <v>6.1517155183210548E-5</v>
      </c>
      <c r="O20" s="11">
        <v>3.84</v>
      </c>
    </row>
    <row r="21" spans="3:15" x14ac:dyDescent="0.25">
      <c r="C21">
        <f t="shared" si="5"/>
        <v>0.10999999999999999</v>
      </c>
      <c r="D21" s="5">
        <f t="shared" si="0"/>
        <v>5.4999999999999993E-2</v>
      </c>
      <c r="E21">
        <v>1.6</v>
      </c>
      <c r="F21" s="5">
        <f t="shared" si="1"/>
        <v>5.4999999999999993E-2</v>
      </c>
      <c r="I21">
        <v>0.2</v>
      </c>
      <c r="J21">
        <v>0.42</v>
      </c>
      <c r="L21" s="11">
        <v>3.73</v>
      </c>
      <c r="M21" s="16">
        <f t="shared" si="3"/>
        <v>6.4071629488848814E-5</v>
      </c>
      <c r="N21" s="14">
        <f t="shared" si="4"/>
        <v>6.4071629488848814E-5</v>
      </c>
      <c r="O21" s="11">
        <v>3.83</v>
      </c>
    </row>
    <row r="22" spans="3:15" x14ac:dyDescent="0.25">
      <c r="C22">
        <f t="shared" si="5"/>
        <v>0.11999999999999998</v>
      </c>
      <c r="D22" s="5">
        <f t="shared" si="0"/>
        <v>5.9999999999999991E-2</v>
      </c>
      <c r="E22">
        <v>1.55</v>
      </c>
      <c r="F22" s="5">
        <f t="shared" si="1"/>
        <v>5.9999999999999991E-2</v>
      </c>
      <c r="I22">
        <v>0.215</v>
      </c>
      <c r="J22">
        <v>0.41499999999999998</v>
      </c>
      <c r="L22" s="11">
        <v>3.72</v>
      </c>
      <c r="M22" s="16">
        <f t="shared" si="3"/>
        <v>6.672583702971302E-5</v>
      </c>
      <c r="N22" s="14">
        <f t="shared" si="4"/>
        <v>6.672583702971302E-5</v>
      </c>
      <c r="O22" s="11">
        <v>3.82</v>
      </c>
    </row>
    <row r="23" spans="3:15" x14ac:dyDescent="0.25">
      <c r="C23">
        <f t="shared" si="5"/>
        <v>0.12999999999999998</v>
      </c>
      <c r="D23" s="5">
        <f t="shared" si="0"/>
        <v>6.4999999999999988E-2</v>
      </c>
      <c r="E23">
        <v>1.5149999999999999</v>
      </c>
      <c r="F23" s="5">
        <f t="shared" si="1"/>
        <v>6.4999999999999988E-2</v>
      </c>
      <c r="I23">
        <v>0.23</v>
      </c>
      <c r="J23">
        <v>0.41</v>
      </c>
      <c r="L23" s="11">
        <v>3.71</v>
      </c>
      <c r="M23" s="16">
        <f t="shared" si="3"/>
        <v>6.9483395879865739E-5</v>
      </c>
      <c r="N23" s="14">
        <f t="shared" si="4"/>
        <v>6.9483395879865739E-5</v>
      </c>
      <c r="O23" s="11">
        <v>3.81</v>
      </c>
    </row>
    <row r="24" spans="3:15" x14ac:dyDescent="0.25">
      <c r="C24">
        <f t="shared" si="5"/>
        <v>0.13999999999999999</v>
      </c>
      <c r="D24" s="5">
        <f t="shared" si="0"/>
        <v>6.9999999999999993E-2</v>
      </c>
      <c r="E24">
        <v>1.47</v>
      </c>
      <c r="F24" s="5">
        <f t="shared" si="1"/>
        <v>6.9999999999999993E-2</v>
      </c>
      <c r="I24">
        <v>0.24</v>
      </c>
      <c r="J24">
        <v>0.40500000000000003</v>
      </c>
      <c r="L24" s="11">
        <v>3.7</v>
      </c>
      <c r="M24" s="16">
        <f t="shared" si="3"/>
        <v>7.2348043925085648E-5</v>
      </c>
      <c r="N24" s="14">
        <f t="shared" si="4"/>
        <v>7.2348043925085648E-5</v>
      </c>
      <c r="O24" s="11">
        <v>3.8</v>
      </c>
    </row>
    <row r="25" spans="3:15" x14ac:dyDescent="0.25">
      <c r="C25">
        <f t="shared" si="5"/>
        <v>0.15</v>
      </c>
      <c r="D25" s="5">
        <f t="shared" si="0"/>
        <v>7.4999999999999997E-2</v>
      </c>
      <c r="E25">
        <v>1.44</v>
      </c>
      <c r="F25" s="5">
        <f t="shared" si="1"/>
        <v>7.4999999999999997E-2</v>
      </c>
      <c r="I25">
        <v>0.25</v>
      </c>
      <c r="J25">
        <v>0.4</v>
      </c>
      <c r="L25" s="11">
        <v>3.69</v>
      </c>
      <c r="M25" s="16">
        <f t="shared" si="3"/>
        <v>7.53236423787218E-5</v>
      </c>
      <c r="N25" s="14">
        <f t="shared" si="4"/>
        <v>7.53236423787218E-5</v>
      </c>
      <c r="O25" s="11">
        <v>3.79</v>
      </c>
    </row>
    <row r="26" spans="3:15" x14ac:dyDescent="0.25">
      <c r="C26">
        <f t="shared" si="5"/>
        <v>0.16</v>
      </c>
      <c r="D26" s="5">
        <f t="shared" si="0"/>
        <v>0.08</v>
      </c>
      <c r="E26">
        <v>1.4</v>
      </c>
      <c r="F26" s="5">
        <f t="shared" si="1"/>
        <v>0.08</v>
      </c>
      <c r="I26">
        <v>0.26500000000000001</v>
      </c>
      <c r="J26">
        <v>0.39500000000000002</v>
      </c>
      <c r="L26" s="11">
        <v>3.68</v>
      </c>
      <c r="M26" s="16">
        <f t="shared" si="3"/>
        <v>7.8414179383590188E-5</v>
      </c>
      <c r="N26" s="14">
        <f t="shared" si="4"/>
        <v>7.8414179383590188E-5</v>
      </c>
      <c r="O26" s="11">
        <v>3.78</v>
      </c>
    </row>
    <row r="27" spans="3:15" x14ac:dyDescent="0.25">
      <c r="C27">
        <f t="shared" si="5"/>
        <v>0.17</v>
      </c>
      <c r="D27" s="5">
        <f t="shared" si="0"/>
        <v>8.5000000000000006E-2</v>
      </c>
      <c r="E27">
        <v>1.37</v>
      </c>
      <c r="F27" s="5">
        <f t="shared" si="1"/>
        <v>8.5000000000000006E-2</v>
      </c>
      <c r="I27">
        <v>0.28000000000000003</v>
      </c>
      <c r="J27">
        <v>0.39</v>
      </c>
      <c r="L27" s="11">
        <v>3.67</v>
      </c>
      <c r="M27" s="16">
        <f t="shared" si="3"/>
        <v>8.162377370268814E-5</v>
      </c>
      <c r="N27" s="14">
        <f t="shared" si="4"/>
        <v>8.162377370268814E-5</v>
      </c>
      <c r="O27" s="11">
        <v>3.77</v>
      </c>
    </row>
    <row r="28" spans="3:15" x14ac:dyDescent="0.25">
      <c r="C28">
        <f t="shared" si="5"/>
        <v>0.18000000000000002</v>
      </c>
      <c r="D28" s="5">
        <f t="shared" si="0"/>
        <v>9.0000000000000011E-2</v>
      </c>
      <c r="E28">
        <v>1.34</v>
      </c>
      <c r="F28" s="5">
        <f t="shared" si="1"/>
        <v>9.0000000000000011E-2</v>
      </c>
      <c r="I28">
        <v>0.28999999999999998</v>
      </c>
      <c r="J28">
        <v>0.38500000000000001</v>
      </c>
      <c r="L28" s="11">
        <v>3.66</v>
      </c>
      <c r="M28" s="16">
        <f t="shared" si="3"/>
        <v>8.4956678497949412E-5</v>
      </c>
      <c r="N28" s="14">
        <f t="shared" si="4"/>
        <v>8.4956678497949412E-5</v>
      </c>
      <c r="O28" s="11">
        <v>3.76</v>
      </c>
    </row>
    <row r="29" spans="3:15" x14ac:dyDescent="0.25">
      <c r="C29">
        <f t="shared" si="5"/>
        <v>0.19000000000000003</v>
      </c>
      <c r="D29" s="5">
        <f t="shared" si="0"/>
        <v>9.5000000000000015E-2</v>
      </c>
      <c r="E29">
        <v>1.31</v>
      </c>
      <c r="F29" s="5">
        <f t="shared" si="1"/>
        <v>9.5000000000000015E-2</v>
      </c>
      <c r="I29">
        <v>0.30499999999999999</v>
      </c>
      <c r="J29">
        <v>0.38</v>
      </c>
      <c r="L29" s="11">
        <v>3.65</v>
      </c>
      <c r="M29" s="16">
        <f t="shared" si="3"/>
        <v>8.841728520081471E-5</v>
      </c>
      <c r="N29" s="14">
        <f t="shared" si="4"/>
        <v>8.841728520081471E-5</v>
      </c>
      <c r="O29" s="11">
        <v>3.75</v>
      </c>
    </row>
    <row r="30" spans="3:15" x14ac:dyDescent="0.25">
      <c r="C30">
        <f t="shared" si="5"/>
        <v>0.20000000000000004</v>
      </c>
      <c r="D30" s="5">
        <f t="shared" si="0"/>
        <v>0.10000000000000002</v>
      </c>
      <c r="E30">
        <v>1.28</v>
      </c>
      <c r="F30" s="5">
        <f t="shared" si="1"/>
        <v>0.10000000000000002</v>
      </c>
      <c r="I30">
        <v>0.32</v>
      </c>
      <c r="J30">
        <v>0.375</v>
      </c>
      <c r="L30" s="11">
        <v>3.64</v>
      </c>
      <c r="M30" s="16">
        <f t="shared" si="3"/>
        <v>9.2010127474062564E-5</v>
      </c>
      <c r="N30" s="14">
        <f t="shared" si="4"/>
        <v>9.2010127474062564E-5</v>
      </c>
      <c r="O30" s="11">
        <v>3.74</v>
      </c>
    </row>
    <row r="31" spans="3:15" x14ac:dyDescent="0.25">
      <c r="C31">
        <f t="shared" si="5"/>
        <v>0.21000000000000005</v>
      </c>
      <c r="D31" s="5">
        <f t="shared" si="0"/>
        <v>0.10500000000000002</v>
      </c>
      <c r="E31">
        <v>1.25</v>
      </c>
      <c r="F31" s="5">
        <f t="shared" si="1"/>
        <v>0.10500000000000002</v>
      </c>
      <c r="I31">
        <v>0.33</v>
      </c>
      <c r="J31">
        <v>0.37</v>
      </c>
      <c r="L31" s="11">
        <v>3.63</v>
      </c>
      <c r="M31" s="16">
        <f t="shared" si="3"/>
        <v>9.5739885268897318E-5</v>
      </c>
      <c r="N31" s="14">
        <f t="shared" si="4"/>
        <v>9.5739885268897318E-5</v>
      </c>
      <c r="O31" s="11">
        <v>3.73</v>
      </c>
    </row>
    <row r="32" spans="3:15" x14ac:dyDescent="0.25">
      <c r="C32">
        <f t="shared" si="5"/>
        <v>0.22000000000000006</v>
      </c>
      <c r="D32" s="5">
        <f t="shared" si="0"/>
        <v>0.11000000000000003</v>
      </c>
      <c r="E32">
        <v>1.23</v>
      </c>
      <c r="F32" s="5">
        <f t="shared" si="1"/>
        <v>0.11000000000000003</v>
      </c>
      <c r="I32">
        <v>0.34499999999999997</v>
      </c>
      <c r="J32">
        <v>0.36499999999999999</v>
      </c>
      <c r="L32" s="11">
        <v>3.62</v>
      </c>
      <c r="M32" s="16">
        <f t="shared" si="3"/>
        <v>9.9611388975962001E-5</v>
      </c>
      <c r="N32" s="14">
        <f t="shared" si="4"/>
        <v>9.9611388975962001E-5</v>
      </c>
      <c r="O32" s="11">
        <v>3.72</v>
      </c>
    </row>
    <row r="33" spans="3:15" x14ac:dyDescent="0.25">
      <c r="C33">
        <f t="shared" si="5"/>
        <v>0.23000000000000007</v>
      </c>
      <c r="D33" s="5">
        <f t="shared" si="0"/>
        <v>0.11500000000000003</v>
      </c>
      <c r="E33">
        <v>1.2</v>
      </c>
      <c r="F33" s="5">
        <f t="shared" si="1"/>
        <v>0.11500000000000003</v>
      </c>
      <c r="I33">
        <v>0.36</v>
      </c>
      <c r="J33">
        <v>0.36</v>
      </c>
      <c r="L33" s="11">
        <v>3.61</v>
      </c>
      <c r="M33" s="16">
        <f t="shared" si="3"/>
        <v>1.0362962367405082E-4</v>
      </c>
      <c r="N33" s="14">
        <f t="shared" si="4"/>
        <v>1.0362962367405082E-4</v>
      </c>
      <c r="O33" s="11">
        <v>3.71</v>
      </c>
    </row>
    <row r="34" spans="3:15" x14ac:dyDescent="0.25">
      <c r="C34">
        <f t="shared" si="5"/>
        <v>0.24000000000000007</v>
      </c>
      <c r="D34" s="5">
        <f t="shared" si="0"/>
        <v>0.12000000000000004</v>
      </c>
      <c r="E34">
        <v>1.175</v>
      </c>
      <c r="F34" s="5">
        <f t="shared" si="1"/>
        <v>0.12000000000000004</v>
      </c>
      <c r="I34">
        <v>0.37</v>
      </c>
      <c r="J34">
        <v>0.35499999999999998</v>
      </c>
      <c r="L34" s="11">
        <v>3.6</v>
      </c>
      <c r="M34" s="16">
        <f t="shared" si="3"/>
        <v>1.0779973347740945E-4</v>
      </c>
      <c r="N34" s="14">
        <f t="shared" si="4"/>
        <v>1.0779973347740945E-4</v>
      </c>
      <c r="O34" s="11">
        <v>3.7</v>
      </c>
    </row>
    <row r="35" spans="3:15" x14ac:dyDescent="0.25">
      <c r="C35">
        <f t="shared" si="5"/>
        <v>0.25000000000000006</v>
      </c>
      <c r="D35" s="5">
        <f t="shared" si="0"/>
        <v>0.12500000000000003</v>
      </c>
      <c r="E35">
        <v>1.1499999999999999</v>
      </c>
      <c r="F35" s="5">
        <f t="shared" si="1"/>
        <v>0.12500000000000003</v>
      </c>
      <c r="I35">
        <v>0.38500000000000001</v>
      </c>
      <c r="J35">
        <v>0.35</v>
      </c>
      <c r="L35" s="11">
        <v>3.59</v>
      </c>
      <c r="M35" s="16">
        <f t="shared" si="3"/>
        <v>1.121270259822893E-4</v>
      </c>
      <c r="N35" s="14">
        <f t="shared" si="4"/>
        <v>1.121270259822893E-4</v>
      </c>
      <c r="O35" s="11">
        <v>3.69</v>
      </c>
    </row>
    <row r="36" spans="3:15" x14ac:dyDescent="0.25">
      <c r="C36">
        <f t="shared" si="5"/>
        <v>0.26000000000000006</v>
      </c>
      <c r="D36" s="5">
        <f t="shared" si="0"/>
        <v>0.13000000000000003</v>
      </c>
      <c r="E36">
        <v>1.1299999999999999</v>
      </c>
      <c r="F36" s="5">
        <f t="shared" si="1"/>
        <v>0.13000000000000003</v>
      </c>
      <c r="I36">
        <v>0.4</v>
      </c>
      <c r="J36">
        <v>0.34499999999999997</v>
      </c>
      <c r="L36" s="11">
        <v>3.58</v>
      </c>
      <c r="M36" s="16">
        <f t="shared" si="3"/>
        <v>1.1661697681542016E-4</v>
      </c>
      <c r="N36" s="14">
        <f t="shared" si="4"/>
        <v>1.1661697681542016E-4</v>
      </c>
      <c r="O36" s="11">
        <v>3.68</v>
      </c>
    </row>
    <row r="37" spans="3:15" x14ac:dyDescent="0.25">
      <c r="C37">
        <f t="shared" si="5"/>
        <v>0.27000000000000007</v>
      </c>
      <c r="D37" s="5">
        <f t="shared" ref="D37:D68" si="6">C37/2</f>
        <v>0.13500000000000004</v>
      </c>
      <c r="E37">
        <v>1.1000000000000001</v>
      </c>
      <c r="F37" s="5">
        <f t="shared" si="1"/>
        <v>0.13500000000000004</v>
      </c>
      <c r="I37">
        <v>0.41</v>
      </c>
      <c r="J37">
        <v>0.34</v>
      </c>
      <c r="L37" s="11">
        <v>3.57</v>
      </c>
      <c r="M37" s="16">
        <f t="shared" si="3"/>
        <v>1.2127523428540066E-4</v>
      </c>
      <c r="N37" s="14">
        <f t="shared" si="4"/>
        <v>1.2127523428540066E-4</v>
      </c>
      <c r="O37" s="11">
        <v>3.67</v>
      </c>
    </row>
    <row r="38" spans="3:15" x14ac:dyDescent="0.25">
      <c r="C38">
        <f t="shared" si="5"/>
        <v>0.28000000000000008</v>
      </c>
      <c r="D38" s="5">
        <f t="shared" si="6"/>
        <v>0.14000000000000004</v>
      </c>
      <c r="E38">
        <v>1.08</v>
      </c>
      <c r="F38" s="5">
        <f t="shared" si="1"/>
        <v>0.14000000000000004</v>
      </c>
      <c r="I38">
        <v>0.42499999999999999</v>
      </c>
      <c r="J38">
        <v>0.33500000000000002</v>
      </c>
      <c r="L38" s="11">
        <v>3.56</v>
      </c>
      <c r="M38" s="16">
        <f t="shared" si="3"/>
        <v>1.2610762413844956E-4</v>
      </c>
      <c r="N38" s="14">
        <f t="shared" si="4"/>
        <v>1.2610762413844956E-4</v>
      </c>
      <c r="O38" s="11">
        <v>3.66</v>
      </c>
    </row>
    <row r="39" spans="3:15" x14ac:dyDescent="0.25">
      <c r="C39">
        <f t="shared" si="5"/>
        <v>0.29000000000000009</v>
      </c>
      <c r="D39" s="5">
        <f t="shared" si="6"/>
        <v>0.14500000000000005</v>
      </c>
      <c r="E39">
        <v>1.05</v>
      </c>
      <c r="F39" s="5">
        <f t="shared" si="1"/>
        <v>0.14500000000000005</v>
      </c>
      <c r="I39">
        <v>0.44</v>
      </c>
      <c r="J39">
        <v>0.33</v>
      </c>
      <c r="L39" s="11">
        <v>3.55</v>
      </c>
      <c r="M39" s="16">
        <f t="shared" si="3"/>
        <v>1.311201544205165E-4</v>
      </c>
      <c r="N39" s="14">
        <f t="shared" si="4"/>
        <v>1.311201544205165E-4</v>
      </c>
      <c r="O39" s="11">
        <v>3.65</v>
      </c>
    </row>
    <row r="40" spans="3:15" x14ac:dyDescent="0.25">
      <c r="C40">
        <f t="shared" si="5"/>
        <v>0.3000000000000001</v>
      </c>
      <c r="D40" s="5">
        <f t="shared" si="6"/>
        <v>0.15000000000000005</v>
      </c>
      <c r="E40">
        <v>1.0349999999999999</v>
      </c>
      <c r="F40" s="5">
        <f t="shared" si="1"/>
        <v>0.15000000000000005</v>
      </c>
      <c r="I40">
        <v>0.45500000000000002</v>
      </c>
      <c r="J40">
        <v>0.32500000000000001</v>
      </c>
      <c r="L40" s="11">
        <v>3.54</v>
      </c>
      <c r="M40" s="16">
        <f t="shared" si="3"/>
        <v>1.3631902044575206E-4</v>
      </c>
      <c r="N40" s="14">
        <f t="shared" si="4"/>
        <v>1.3631902044575206E-4</v>
      </c>
      <c r="O40" s="11">
        <v>3.64</v>
      </c>
    </row>
    <row r="41" spans="3:15" x14ac:dyDescent="0.25">
      <c r="C41">
        <f t="shared" si="5"/>
        <v>0.31000000000000011</v>
      </c>
      <c r="D41" s="5">
        <f t="shared" si="6"/>
        <v>0.15500000000000005</v>
      </c>
      <c r="E41">
        <v>1.0149999999999999</v>
      </c>
      <c r="F41" s="5">
        <f t="shared" si="1"/>
        <v>0.15500000000000005</v>
      </c>
      <c r="I41">
        <v>0.47</v>
      </c>
      <c r="J41">
        <v>0.32</v>
      </c>
      <c r="L41" s="11">
        <v>3.53</v>
      </c>
      <c r="M41" s="16">
        <f t="shared" si="3"/>
        <v>1.417106098757781E-4</v>
      </c>
      <c r="N41" s="14">
        <f t="shared" si="4"/>
        <v>1.417106098757781E-4</v>
      </c>
      <c r="O41" s="11">
        <v>3.63</v>
      </c>
    </row>
    <row r="42" spans="3:15" x14ac:dyDescent="0.25">
      <c r="C42">
        <f t="shared" si="5"/>
        <v>0.32000000000000012</v>
      </c>
      <c r="D42" s="5">
        <f t="shared" si="6"/>
        <v>0.16000000000000006</v>
      </c>
      <c r="E42">
        <v>0.995</v>
      </c>
      <c r="F42" s="5">
        <f t="shared" si="1"/>
        <v>0.16000000000000006</v>
      </c>
      <c r="I42">
        <v>0.48</v>
      </c>
      <c r="J42">
        <v>0.315</v>
      </c>
      <c r="L42" s="11">
        <v>3.52</v>
      </c>
      <c r="M42" s="16">
        <f t="shared" si="3"/>
        <v>1.4730150790742691E-4</v>
      </c>
      <c r="N42" s="14">
        <f t="shared" si="4"/>
        <v>1.4730150790742691E-4</v>
      </c>
      <c r="O42" s="11">
        <v>3.62</v>
      </c>
    </row>
    <row r="43" spans="3:15" x14ac:dyDescent="0.25">
      <c r="C43">
        <f t="shared" si="5"/>
        <v>0.33000000000000013</v>
      </c>
      <c r="D43" s="5">
        <f t="shared" si="6"/>
        <v>0.16500000000000006</v>
      </c>
      <c r="E43">
        <v>0.97</v>
      </c>
      <c r="F43" s="5">
        <f t="shared" si="1"/>
        <v>0.16500000000000006</v>
      </c>
      <c r="I43">
        <v>0.495</v>
      </c>
      <c r="J43">
        <v>0.31</v>
      </c>
      <c r="L43" s="11">
        <v>3.51</v>
      </c>
      <c r="M43" s="16">
        <f t="shared" si="3"/>
        <v>1.5309850257372304E-4</v>
      </c>
      <c r="N43" s="14">
        <f t="shared" si="4"/>
        <v>1.5309850257372304E-4</v>
      </c>
      <c r="O43" s="11">
        <v>3.61</v>
      </c>
    </row>
    <row r="44" spans="3:15" x14ac:dyDescent="0.25">
      <c r="C44">
        <f t="shared" si="5"/>
        <v>0.34000000000000014</v>
      </c>
      <c r="D44" s="5">
        <f t="shared" si="6"/>
        <v>0.17000000000000007</v>
      </c>
      <c r="E44">
        <v>0.95499999999999996</v>
      </c>
      <c r="F44" s="5">
        <f t="shared" si="1"/>
        <v>0.17000000000000007</v>
      </c>
      <c r="I44">
        <v>0.51</v>
      </c>
      <c r="J44">
        <v>0.30499999999999999</v>
      </c>
      <c r="L44" s="11">
        <v>3.5</v>
      </c>
      <c r="M44" s="16">
        <f t="shared" si="3"/>
        <v>1.5910859015755285E-4</v>
      </c>
      <c r="N44" s="14">
        <f t="shared" si="4"/>
        <v>1.5910859015755285E-4</v>
      </c>
      <c r="O44" s="11">
        <v>3.6</v>
      </c>
    </row>
    <row r="45" spans="3:15" x14ac:dyDescent="0.25">
      <c r="C45">
        <f t="shared" si="5"/>
        <v>0.35000000000000014</v>
      </c>
      <c r="D45" s="5">
        <f t="shared" si="6"/>
        <v>0.17500000000000007</v>
      </c>
      <c r="E45">
        <v>0.93</v>
      </c>
      <c r="F45" s="5">
        <f t="shared" si="1"/>
        <v>0.17500000000000007</v>
      </c>
      <c r="I45">
        <v>0.52500000000000002</v>
      </c>
      <c r="J45">
        <v>0.3</v>
      </c>
      <c r="L45" s="11">
        <v>3.49</v>
      </c>
      <c r="M45" s="16">
        <f t="shared" si="3"/>
        <v>1.6533898072013109E-4</v>
      </c>
      <c r="N45" s="14">
        <f t="shared" si="4"/>
        <v>1.6533898072013109E-4</v>
      </c>
      <c r="O45" s="11">
        <v>3.59</v>
      </c>
    </row>
    <row r="46" spans="3:15" x14ac:dyDescent="0.25">
      <c r="C46">
        <f t="shared" si="5"/>
        <v>0.36000000000000015</v>
      </c>
      <c r="D46" s="5">
        <f t="shared" si="6"/>
        <v>0.18000000000000008</v>
      </c>
      <c r="E46">
        <v>0.91</v>
      </c>
      <c r="F46" s="5">
        <f t="shared" si="1"/>
        <v>0.18000000000000008</v>
      </c>
      <c r="I46">
        <v>0.54</v>
      </c>
      <c r="J46">
        <v>0.29499999999999998</v>
      </c>
      <c r="L46" s="11">
        <v>3.48</v>
      </c>
      <c r="M46" s="16">
        <f t="shared" si="3"/>
        <v>1.7179710374592982E-4</v>
      </c>
      <c r="N46" s="14">
        <f t="shared" si="4"/>
        <v>1.7179710374592982E-4</v>
      </c>
      <c r="O46" s="11">
        <v>3.58</v>
      </c>
    </row>
    <row r="47" spans="3:15" x14ac:dyDescent="0.25">
      <c r="C47">
        <f t="shared" si="5"/>
        <v>0.37000000000000016</v>
      </c>
      <c r="D47" s="5">
        <f t="shared" si="6"/>
        <v>0.18500000000000008</v>
      </c>
      <c r="E47">
        <v>0.89500000000000002</v>
      </c>
      <c r="F47" s="5">
        <f t="shared" si="1"/>
        <v>0.18500000000000008</v>
      </c>
      <c r="I47">
        <v>0.55500000000000005</v>
      </c>
      <c r="J47">
        <v>0.28999999999999998</v>
      </c>
      <c r="L47" s="11">
        <v>3.47</v>
      </c>
      <c r="M47" s="16">
        <f t="shared" si="3"/>
        <v>1.78490613904847E-4</v>
      </c>
      <c r="N47" s="14">
        <f t="shared" si="4"/>
        <v>1.78490613904847E-4</v>
      </c>
      <c r="O47" s="11">
        <v>3.57</v>
      </c>
    </row>
    <row r="48" spans="3:15" x14ac:dyDescent="0.25">
      <c r="C48">
        <f t="shared" si="5"/>
        <v>0.38000000000000017</v>
      </c>
      <c r="D48" s="5">
        <f t="shared" si="6"/>
        <v>0.19000000000000009</v>
      </c>
      <c r="E48">
        <v>0.875</v>
      </c>
      <c r="F48" s="5">
        <f t="shared" si="1"/>
        <v>0.19000000000000009</v>
      </c>
      <c r="I48">
        <v>0.56999999999999995</v>
      </c>
      <c r="J48">
        <v>0.28499999999999998</v>
      </c>
      <c r="L48" s="11">
        <v>3.46</v>
      </c>
      <c r="M48" s="16">
        <f t="shared" si="3"/>
        <v>1.8542739693327981E-4</v>
      </c>
      <c r="N48" s="14">
        <f t="shared" si="4"/>
        <v>1.8542739693327981E-4</v>
      </c>
      <c r="O48" s="11">
        <v>3.56</v>
      </c>
    </row>
    <row r="49" spans="3:15" x14ac:dyDescent="0.25">
      <c r="C49">
        <f t="shared" si="5"/>
        <v>0.39000000000000018</v>
      </c>
      <c r="D49" s="5">
        <f t="shared" si="6"/>
        <v>0.19500000000000009</v>
      </c>
      <c r="E49">
        <v>0.86</v>
      </c>
      <c r="F49" s="5">
        <f t="shared" si="1"/>
        <v>0.19500000000000009</v>
      </c>
      <c r="I49">
        <v>0.58499999999999996</v>
      </c>
      <c r="J49">
        <v>0.28000000000000003</v>
      </c>
      <c r="L49" s="11">
        <v>3.45</v>
      </c>
      <c r="M49" s="16">
        <f t="shared" si="3"/>
        <v>1.9261557563565734E-4</v>
      </c>
      <c r="N49" s="14">
        <f t="shared" si="4"/>
        <v>1.9261557563565734E-4</v>
      </c>
      <c r="O49" s="11">
        <v>3.55</v>
      </c>
    </row>
    <row r="50" spans="3:15" x14ac:dyDescent="0.25">
      <c r="C50">
        <f t="shared" si="5"/>
        <v>0.40000000000000019</v>
      </c>
      <c r="D50" s="5">
        <f t="shared" si="6"/>
        <v>0.20000000000000009</v>
      </c>
      <c r="E50">
        <v>0.84</v>
      </c>
      <c r="F50" s="5">
        <f t="shared" si="1"/>
        <v>0.20000000000000009</v>
      </c>
      <c r="I50">
        <v>0.6</v>
      </c>
      <c r="J50">
        <v>0.27500000000000002</v>
      </c>
      <c r="L50" s="11">
        <v>3.44</v>
      </c>
      <c r="M50" s="16">
        <f t="shared" si="3"/>
        <v>2.0006351600732053E-4</v>
      </c>
      <c r="N50" s="14">
        <f t="shared" si="4"/>
        <v>2.0006351600732053E-4</v>
      </c>
      <c r="O50" s="11">
        <v>3.54</v>
      </c>
    </row>
    <row r="51" spans="3:15" x14ac:dyDescent="0.25">
      <c r="C51">
        <f t="shared" si="5"/>
        <v>0.4100000000000002</v>
      </c>
      <c r="D51" s="5">
        <f t="shared" si="6"/>
        <v>0.2050000000000001</v>
      </c>
      <c r="E51">
        <v>0.82499999999999996</v>
      </c>
      <c r="F51" s="5">
        <f t="shared" si="1"/>
        <v>0.2050000000000001</v>
      </c>
      <c r="I51">
        <v>0.61</v>
      </c>
      <c r="J51">
        <v>0.27</v>
      </c>
      <c r="L51" s="11">
        <v>3.43</v>
      </c>
      <c r="M51" s="16">
        <f t="shared" si="3"/>
        <v>2.0777983348063689E-4</v>
      </c>
      <c r="N51" s="14">
        <f t="shared" si="4"/>
        <v>2.0777983348063689E-4</v>
      </c>
      <c r="O51" s="11">
        <v>3.53</v>
      </c>
    </row>
    <row r="52" spans="3:15" x14ac:dyDescent="0.25">
      <c r="C52">
        <f t="shared" si="5"/>
        <v>0.42000000000000021</v>
      </c>
      <c r="D52" s="5">
        <f t="shared" si="6"/>
        <v>0.2100000000000001</v>
      </c>
      <c r="E52">
        <v>0.80500000000000005</v>
      </c>
      <c r="F52" s="5">
        <f t="shared" si="1"/>
        <v>0.2100000000000001</v>
      </c>
      <c r="I52">
        <v>0.625</v>
      </c>
      <c r="J52">
        <v>0.26500000000000001</v>
      </c>
      <c r="L52" s="11">
        <v>3.42</v>
      </c>
      <c r="M52" s="16">
        <f t="shared" si="3"/>
        <v>2.1577339929468309E-4</v>
      </c>
      <c r="N52" s="14">
        <f t="shared" si="4"/>
        <v>2.1577339929468309E-4</v>
      </c>
      <c r="O52" s="11">
        <v>3.52</v>
      </c>
    </row>
    <row r="53" spans="3:15" x14ac:dyDescent="0.25">
      <c r="C53">
        <f t="shared" si="5"/>
        <v>0.43000000000000022</v>
      </c>
      <c r="D53" s="5">
        <f t="shared" si="6"/>
        <v>0.21500000000000011</v>
      </c>
      <c r="E53">
        <v>0.79</v>
      </c>
      <c r="F53" s="5">
        <f t="shared" si="1"/>
        <v>0.21500000000000011</v>
      </c>
      <c r="I53">
        <v>0.64</v>
      </c>
      <c r="J53">
        <v>0.26</v>
      </c>
      <c r="L53" s="11">
        <v>3.41</v>
      </c>
      <c r="M53" s="16">
        <f t="shared" si="3"/>
        <v>2.2405334699104884E-4</v>
      </c>
      <c r="N53" s="14">
        <f t="shared" si="4"/>
        <v>2.2405334699104884E-4</v>
      </c>
      <c r="O53" s="11">
        <v>3.51</v>
      </c>
    </row>
    <row r="54" spans="3:15" x14ac:dyDescent="0.25">
      <c r="C54">
        <f t="shared" si="5"/>
        <v>0.44000000000000022</v>
      </c>
      <c r="D54" s="5">
        <f t="shared" si="6"/>
        <v>0.22000000000000011</v>
      </c>
      <c r="E54">
        <v>0.77</v>
      </c>
      <c r="F54" s="5">
        <f t="shared" si="1"/>
        <v>0.22000000000000011</v>
      </c>
      <c r="I54">
        <v>0.66</v>
      </c>
      <c r="J54">
        <v>0.255</v>
      </c>
      <c r="L54" s="11">
        <v>3.4</v>
      </c>
      <c r="M54" s="16">
        <f t="shared" si="3"/>
        <v>2.3262907903554009E-4</v>
      </c>
      <c r="N54" s="14">
        <f t="shared" si="4"/>
        <v>2.3262907903554009E-4</v>
      </c>
      <c r="O54" s="11">
        <v>3.5</v>
      </c>
    </row>
    <row r="55" spans="3:15" x14ac:dyDescent="0.25">
      <c r="C55">
        <f t="shared" si="5"/>
        <v>0.45000000000000023</v>
      </c>
      <c r="D55" s="5">
        <f t="shared" si="6"/>
        <v>0.22500000000000012</v>
      </c>
      <c r="E55">
        <v>0.755</v>
      </c>
      <c r="F55" s="5">
        <f t="shared" si="1"/>
        <v>0.22500000000000012</v>
      </c>
      <c r="I55">
        <v>0.67500000000000004</v>
      </c>
      <c r="J55">
        <v>0.25</v>
      </c>
      <c r="L55" s="11">
        <v>3.39</v>
      </c>
      <c r="M55" s="16">
        <f t="shared" si="3"/>
        <v>2.415102735678909E-4</v>
      </c>
      <c r="N55" s="14">
        <f t="shared" si="4"/>
        <v>2.415102735678909E-4</v>
      </c>
      <c r="O55" s="11">
        <v>3.49</v>
      </c>
    </row>
    <row r="56" spans="3:15" x14ac:dyDescent="0.25">
      <c r="C56">
        <f t="shared" si="5"/>
        <v>0.46000000000000024</v>
      </c>
      <c r="D56" s="5">
        <f t="shared" si="6"/>
        <v>0.23000000000000012</v>
      </c>
      <c r="E56">
        <v>0.74</v>
      </c>
      <c r="F56" s="5">
        <f t="shared" si="1"/>
        <v>0.23000000000000012</v>
      </c>
      <c r="I56">
        <v>0.69</v>
      </c>
      <c r="J56">
        <v>0.245</v>
      </c>
      <c r="L56" s="11">
        <v>3.38</v>
      </c>
      <c r="M56" s="16">
        <f t="shared" si="3"/>
        <v>2.5070689128048329E-4</v>
      </c>
      <c r="N56" s="14">
        <f t="shared" si="4"/>
        <v>2.5070689128048329E-4</v>
      </c>
      <c r="O56" s="11">
        <v>3.48</v>
      </c>
    </row>
    <row r="57" spans="3:15" x14ac:dyDescent="0.25">
      <c r="C57">
        <f t="shared" si="5"/>
        <v>0.47000000000000025</v>
      </c>
      <c r="D57" s="5">
        <f t="shared" si="6"/>
        <v>0.23500000000000013</v>
      </c>
      <c r="E57">
        <v>0.72</v>
      </c>
      <c r="F57" s="5">
        <f t="shared" si="1"/>
        <v>0.23500000000000013</v>
      </c>
      <c r="I57">
        <v>0.70499999999999996</v>
      </c>
      <c r="J57">
        <v>0.24</v>
      </c>
      <c r="L57" s="11">
        <v>3.37</v>
      </c>
      <c r="M57" s="16">
        <f t="shared" si="3"/>
        <v>2.6022918242751825E-4</v>
      </c>
      <c r="N57" s="14">
        <f t="shared" si="4"/>
        <v>2.6022918242751825E-4</v>
      </c>
      <c r="O57" s="11">
        <v>3.47</v>
      </c>
    </row>
    <row r="58" spans="3:15" x14ac:dyDescent="0.25">
      <c r="C58">
        <f t="shared" si="5"/>
        <v>0.48000000000000026</v>
      </c>
      <c r="D58" s="5">
        <f t="shared" si="6"/>
        <v>0.24000000000000013</v>
      </c>
      <c r="E58">
        <v>0.70499999999999996</v>
      </c>
      <c r="F58" s="5">
        <f t="shared" si="1"/>
        <v>0.24000000000000013</v>
      </c>
      <c r="I58">
        <v>0.72</v>
      </c>
      <c r="J58">
        <v>0.23499999999999999</v>
      </c>
      <c r="L58" s="11">
        <v>3.36</v>
      </c>
      <c r="M58" s="16">
        <f t="shared" si="3"/>
        <v>2.7008769396352772E-4</v>
      </c>
      <c r="N58" s="14">
        <f t="shared" si="4"/>
        <v>2.7008769396352772E-4</v>
      </c>
      <c r="O58" s="11">
        <v>3.46</v>
      </c>
    </row>
    <row r="59" spans="3:15" x14ac:dyDescent="0.25">
      <c r="C59">
        <f t="shared" si="5"/>
        <v>0.49000000000000027</v>
      </c>
      <c r="D59" s="5">
        <f t="shared" si="6"/>
        <v>0.24500000000000013</v>
      </c>
      <c r="E59">
        <v>0.69</v>
      </c>
      <c r="F59" s="5">
        <f t="shared" si="1"/>
        <v>0.24500000000000013</v>
      </c>
      <c r="I59">
        <v>0.74</v>
      </c>
      <c r="J59">
        <v>0.23</v>
      </c>
      <c r="L59" s="11">
        <v>3.35</v>
      </c>
      <c r="M59" s="16">
        <f t="shared" si="3"/>
        <v>2.8029327681622362E-4</v>
      </c>
      <c r="N59" s="14">
        <f t="shared" si="4"/>
        <v>2.8029327681622362E-4</v>
      </c>
      <c r="O59" s="11">
        <v>3.45</v>
      </c>
    </row>
    <row r="60" spans="3:15" x14ac:dyDescent="0.25">
      <c r="C60">
        <f t="shared" si="5"/>
        <v>0.50000000000000022</v>
      </c>
      <c r="D60" s="5">
        <f t="shared" si="6"/>
        <v>0.25000000000000011</v>
      </c>
      <c r="E60">
        <v>0.67500000000000004</v>
      </c>
      <c r="F60" s="5">
        <f t="shared" si="1"/>
        <v>0.25000000000000011</v>
      </c>
      <c r="I60">
        <v>0.755</v>
      </c>
      <c r="J60">
        <v>0.22500000000000001</v>
      </c>
      <c r="L60" s="11">
        <v>3.34</v>
      </c>
      <c r="M60" s="16">
        <f t="shared" si="3"/>
        <v>2.9085709329079723E-4</v>
      </c>
      <c r="N60" s="14">
        <f t="shared" si="4"/>
        <v>2.9085709329079723E-4</v>
      </c>
      <c r="O60" s="11">
        <v>3.44</v>
      </c>
    </row>
    <row r="61" spans="3:15" x14ac:dyDescent="0.25">
      <c r="C61">
        <f t="shared" si="5"/>
        <v>0.51000000000000023</v>
      </c>
      <c r="D61" s="5">
        <f t="shared" si="6"/>
        <v>0.25500000000000012</v>
      </c>
      <c r="E61">
        <v>0.66</v>
      </c>
      <c r="F61" s="5">
        <f t="shared" si="1"/>
        <v>0.25500000000000012</v>
      </c>
      <c r="I61">
        <v>0.77</v>
      </c>
      <c r="J61">
        <v>0.22</v>
      </c>
      <c r="L61" s="11">
        <v>3.33</v>
      </c>
      <c r="M61" s="16">
        <f t="shared" si="3"/>
        <v>3.0179062460866657E-4</v>
      </c>
      <c r="N61" s="14">
        <f t="shared" si="4"/>
        <v>3.0179062460866657E-4</v>
      </c>
      <c r="O61" s="11">
        <v>3.43</v>
      </c>
    </row>
    <row r="62" spans="3:15" x14ac:dyDescent="0.25">
      <c r="C62">
        <f t="shared" si="5"/>
        <v>0.52000000000000024</v>
      </c>
      <c r="D62" s="5">
        <f t="shared" si="6"/>
        <v>0.26000000000000012</v>
      </c>
      <c r="E62">
        <v>0.64</v>
      </c>
      <c r="F62" s="5">
        <f t="shared" si="1"/>
        <v>0.26000000000000012</v>
      </c>
      <c r="I62">
        <v>0.79</v>
      </c>
      <c r="J62">
        <v>0.215</v>
      </c>
      <c r="L62" s="11">
        <v>3.32</v>
      </c>
      <c r="M62" s="16">
        <f t="shared" si="3"/>
        <v>3.1310567858122695E-4</v>
      </c>
      <c r="N62" s="14">
        <f t="shared" si="4"/>
        <v>3.1310567858122695E-4</v>
      </c>
      <c r="O62" s="11">
        <v>3.42</v>
      </c>
    </row>
    <row r="63" spans="3:15" x14ac:dyDescent="0.25">
      <c r="C63">
        <f t="shared" si="5"/>
        <v>0.53000000000000025</v>
      </c>
      <c r="D63" s="5">
        <f t="shared" si="6"/>
        <v>0.26500000000000012</v>
      </c>
      <c r="E63">
        <v>0.625</v>
      </c>
      <c r="F63" s="5">
        <f t="shared" si="1"/>
        <v>0.26500000000000012</v>
      </c>
      <c r="I63">
        <v>0.80500000000000005</v>
      </c>
      <c r="J63">
        <v>0.21</v>
      </c>
      <c r="L63" s="11">
        <v>3.31</v>
      </c>
      <c r="M63" s="16">
        <f t="shared" si="3"/>
        <v>3.2481439741882667E-4</v>
      </c>
      <c r="N63" s="14">
        <f t="shared" si="4"/>
        <v>3.2481439741882667E-4</v>
      </c>
      <c r="O63" s="11">
        <v>3.41</v>
      </c>
    </row>
    <row r="64" spans="3:15" x14ac:dyDescent="0.25">
      <c r="C64">
        <f t="shared" si="5"/>
        <v>0.54000000000000026</v>
      </c>
      <c r="D64" s="5">
        <f t="shared" si="6"/>
        <v>0.27000000000000013</v>
      </c>
      <c r="E64">
        <v>0.61</v>
      </c>
      <c r="F64" s="5">
        <f t="shared" si="1"/>
        <v>0.27000000000000013</v>
      </c>
      <c r="I64">
        <v>0.82499999999999996</v>
      </c>
      <c r="J64">
        <v>0.20499999999999999</v>
      </c>
      <c r="L64" s="11">
        <v>3.3</v>
      </c>
      <c r="M64" s="16">
        <f t="shared" si="3"/>
        <v>3.3692926567685522E-4</v>
      </c>
      <c r="N64" s="14">
        <f t="shared" si="4"/>
        <v>3.3692926567685522E-4</v>
      </c>
      <c r="O64" s="11">
        <v>3.4</v>
      </c>
    </row>
    <row r="65" spans="3:15" x14ac:dyDescent="0.25">
      <c r="C65">
        <f t="shared" si="5"/>
        <v>0.55000000000000027</v>
      </c>
      <c r="D65" s="5">
        <f t="shared" si="6"/>
        <v>0.27500000000000013</v>
      </c>
      <c r="E65">
        <v>0.6</v>
      </c>
      <c r="F65" s="5">
        <f t="shared" si="1"/>
        <v>0.27500000000000013</v>
      </c>
      <c r="I65">
        <v>0.84</v>
      </c>
      <c r="J65">
        <v>0.2</v>
      </c>
      <c r="L65" s="11">
        <v>3.29</v>
      </c>
      <c r="M65" s="16">
        <f t="shared" si="3"/>
        <v>3.4946311833794486E-4</v>
      </c>
      <c r="N65" s="14">
        <f t="shared" si="4"/>
        <v>3.4946311833794486E-4</v>
      </c>
      <c r="O65" s="11">
        <v>3.39</v>
      </c>
    </row>
    <row r="66" spans="3:15" x14ac:dyDescent="0.25">
      <c r="C66">
        <f t="shared" si="5"/>
        <v>0.56000000000000028</v>
      </c>
      <c r="D66" s="5">
        <f t="shared" si="6"/>
        <v>0.28000000000000014</v>
      </c>
      <c r="E66">
        <v>0.58499999999999996</v>
      </c>
      <c r="F66" s="5">
        <f t="shared" si="1"/>
        <v>0.28000000000000014</v>
      </c>
      <c r="I66">
        <v>0.86</v>
      </c>
      <c r="J66">
        <v>0.19500000000000001</v>
      </c>
      <c r="L66" s="11">
        <v>3.28</v>
      </c>
      <c r="M66" s="16">
        <f t="shared" si="3"/>
        <v>3.6242914903306112E-4</v>
      </c>
      <c r="N66" s="14">
        <f t="shared" si="4"/>
        <v>3.6242914903306112E-4</v>
      </c>
      <c r="O66" s="11">
        <v>3.38</v>
      </c>
    </row>
    <row r="67" spans="3:15" x14ac:dyDescent="0.25">
      <c r="C67">
        <f t="shared" si="5"/>
        <v>0.57000000000000028</v>
      </c>
      <c r="D67" s="5">
        <f t="shared" si="6"/>
        <v>0.28500000000000014</v>
      </c>
      <c r="E67">
        <v>0.56999999999999995</v>
      </c>
      <c r="F67" s="5">
        <f t="shared" si="1"/>
        <v>0.28500000000000014</v>
      </c>
      <c r="I67">
        <v>0.875</v>
      </c>
      <c r="J67">
        <v>0.19</v>
      </c>
      <c r="L67" s="11">
        <v>3.27</v>
      </c>
      <c r="M67" s="16">
        <f t="shared" si="3"/>
        <v>3.7584091840003886E-4</v>
      </c>
      <c r="N67" s="14">
        <f t="shared" si="4"/>
        <v>3.7584091840003886E-4</v>
      </c>
      <c r="O67" s="11">
        <v>3.37</v>
      </c>
    </row>
    <row r="68" spans="3:15" x14ac:dyDescent="0.25">
      <c r="C68">
        <f t="shared" si="5"/>
        <v>0.58000000000000029</v>
      </c>
      <c r="D68" s="5">
        <f t="shared" si="6"/>
        <v>0.29000000000000015</v>
      </c>
      <c r="E68">
        <v>0.55500000000000005</v>
      </c>
      <c r="F68" s="5">
        <f t="shared" si="1"/>
        <v>0.29000000000000015</v>
      </c>
      <c r="I68">
        <v>0.89500000000000002</v>
      </c>
      <c r="J68">
        <v>0.185</v>
      </c>
      <c r="L68" s="11">
        <v>3.26</v>
      </c>
      <c r="M68" s="16">
        <f t="shared" si="3"/>
        <v>3.8971236258200648E-4</v>
      </c>
      <c r="N68" s="14">
        <f t="shared" si="4"/>
        <v>3.8971236258200648E-4</v>
      </c>
      <c r="O68" s="11">
        <v>3.36</v>
      </c>
    </row>
    <row r="69" spans="3:15" x14ac:dyDescent="0.25">
      <c r="C69">
        <f t="shared" si="5"/>
        <v>0.5900000000000003</v>
      </c>
      <c r="D69" s="5">
        <f t="shared" ref="D69:D100" si="7">C69/2</f>
        <v>0.29500000000000015</v>
      </c>
      <c r="E69">
        <v>0.54</v>
      </c>
      <c r="F69" s="5">
        <f t="shared" si="1"/>
        <v>0.29500000000000015</v>
      </c>
      <c r="I69">
        <v>0.91</v>
      </c>
      <c r="J69">
        <v>0.18</v>
      </c>
      <c r="L69" s="11">
        <v>3.25</v>
      </c>
      <c r="M69" s="16">
        <f t="shared" si="3"/>
        <v>4.0405780186403284E-4</v>
      </c>
      <c r="N69" s="14">
        <f t="shared" si="4"/>
        <v>4.0405780186403284E-4</v>
      </c>
      <c r="O69" s="11">
        <v>3.35</v>
      </c>
    </row>
    <row r="70" spans="3:15" x14ac:dyDescent="0.25">
      <c r="C70">
        <f t="shared" si="5"/>
        <v>0.60000000000000031</v>
      </c>
      <c r="D70" s="5">
        <f t="shared" si="7"/>
        <v>0.30000000000000016</v>
      </c>
      <c r="E70">
        <v>0.52500000000000002</v>
      </c>
      <c r="F70" s="5">
        <f t="shared" ref="F70:F110" si="8">VALUE(D70)</f>
        <v>0.30000000000000016</v>
      </c>
      <c r="I70">
        <v>0.93</v>
      </c>
      <c r="J70">
        <v>0.17499999999999999</v>
      </c>
      <c r="L70" s="11">
        <v>3.24</v>
      </c>
      <c r="M70" s="16">
        <f t="shared" si="3"/>
        <v>4.1889194945032848E-4</v>
      </c>
      <c r="N70" s="14">
        <f t="shared" si="4"/>
        <v>4.1889194945032848E-4</v>
      </c>
      <c r="O70" s="11">
        <v>3.34</v>
      </c>
    </row>
    <row r="71" spans="3:15" x14ac:dyDescent="0.25">
      <c r="C71">
        <f t="shared" si="5"/>
        <v>0.61000000000000032</v>
      </c>
      <c r="D71" s="5">
        <f t="shared" si="7"/>
        <v>0.30500000000000016</v>
      </c>
      <c r="E71">
        <v>0.51</v>
      </c>
      <c r="F71" s="5">
        <f t="shared" si="8"/>
        <v>0.30500000000000016</v>
      </c>
      <c r="I71">
        <v>0.95499999999999996</v>
      </c>
      <c r="J71">
        <v>0.17</v>
      </c>
      <c r="L71" s="11">
        <v>3.23</v>
      </c>
      <c r="M71" s="16">
        <f t="shared" si="3"/>
        <v>4.3422992038166797E-4</v>
      </c>
      <c r="N71" s="14">
        <f t="shared" si="4"/>
        <v>4.3422992038166797E-4</v>
      </c>
      <c r="O71" s="11">
        <v>3.33</v>
      </c>
    </row>
    <row r="72" spans="3:15" x14ac:dyDescent="0.25">
      <c r="C72">
        <f t="shared" si="5"/>
        <v>0.62000000000000033</v>
      </c>
      <c r="D72" s="5">
        <f t="shared" si="7"/>
        <v>0.31000000000000016</v>
      </c>
      <c r="E72">
        <v>0.495</v>
      </c>
      <c r="F72" s="5">
        <f t="shared" si="8"/>
        <v>0.31000000000000016</v>
      </c>
      <c r="I72">
        <v>0.97</v>
      </c>
      <c r="J72">
        <v>0.16500000000000001</v>
      </c>
      <c r="L72" s="11">
        <v>3.22</v>
      </c>
      <c r="M72" s="16">
        <f t="shared" si="3"/>
        <v>4.5008724059214522E-4</v>
      </c>
      <c r="N72" s="14">
        <f t="shared" si="4"/>
        <v>4.5008724059214522E-4</v>
      </c>
      <c r="O72" s="11">
        <v>3.32</v>
      </c>
    </row>
    <row r="73" spans="3:15" x14ac:dyDescent="0.25">
      <c r="C73">
        <f t="shared" si="5"/>
        <v>0.63000000000000034</v>
      </c>
      <c r="D73" s="5">
        <f t="shared" si="7"/>
        <v>0.31500000000000017</v>
      </c>
      <c r="E73">
        <v>0.48</v>
      </c>
      <c r="F73" s="5">
        <f t="shared" si="8"/>
        <v>0.31500000000000017</v>
      </c>
      <c r="I73">
        <v>0.995</v>
      </c>
      <c r="J73">
        <v>0.16</v>
      </c>
      <c r="L73" s="11">
        <v>3.21</v>
      </c>
      <c r="M73" s="16">
        <f t="shared" si="3"/>
        <v>4.6647985610759335E-4</v>
      </c>
      <c r="N73" s="14">
        <f t="shared" si="4"/>
        <v>4.6647985610759335E-4</v>
      </c>
      <c r="O73" s="11">
        <v>3.31</v>
      </c>
    </row>
    <row r="74" spans="3:15" x14ac:dyDescent="0.25">
      <c r="C74">
        <f t="shared" si="5"/>
        <v>0.64000000000000035</v>
      </c>
      <c r="D74" s="5">
        <f t="shared" si="7"/>
        <v>0.32000000000000017</v>
      </c>
      <c r="E74">
        <v>0.47</v>
      </c>
      <c r="F74" s="5">
        <f t="shared" si="8"/>
        <v>0.32000000000000017</v>
      </c>
      <c r="I74">
        <v>1.0149999999999999</v>
      </c>
      <c r="J74">
        <v>0.155</v>
      </c>
      <c r="L74" s="11">
        <v>3.2</v>
      </c>
      <c r="M74" s="16">
        <f t="shared" si="3"/>
        <v>4.8342414238378151E-4</v>
      </c>
      <c r="N74" s="14">
        <f t="shared" si="4"/>
        <v>4.8342414238378151E-4</v>
      </c>
      <c r="O74" s="11">
        <v>3.3</v>
      </c>
    </row>
    <row r="75" spans="3:15" x14ac:dyDescent="0.25">
      <c r="C75">
        <f t="shared" si="5"/>
        <v>0.65000000000000036</v>
      </c>
      <c r="D75" s="5">
        <f t="shared" si="7"/>
        <v>0.32500000000000018</v>
      </c>
      <c r="E75">
        <v>0.45500000000000002</v>
      </c>
      <c r="F75" s="5">
        <f t="shared" si="8"/>
        <v>0.32500000000000018</v>
      </c>
      <c r="I75">
        <v>1.0349999999999999</v>
      </c>
      <c r="J75">
        <v>0.15</v>
      </c>
      <c r="L75" s="11">
        <v>3.19</v>
      </c>
      <c r="M75" s="16">
        <f t="shared" si="3"/>
        <v>5.0093691378572114E-4</v>
      </c>
      <c r="N75" s="14">
        <f t="shared" si="4"/>
        <v>5.0093691378572114E-4</v>
      </c>
      <c r="O75" s="11">
        <v>3.29</v>
      </c>
    </row>
    <row r="76" spans="3:15" x14ac:dyDescent="0.25">
      <c r="C76">
        <f t="shared" si="5"/>
        <v>0.66000000000000036</v>
      </c>
      <c r="D76" s="5">
        <f t="shared" si="7"/>
        <v>0.33000000000000018</v>
      </c>
      <c r="E76">
        <v>0.44</v>
      </c>
      <c r="F76" s="5">
        <f t="shared" si="8"/>
        <v>0.33000000000000018</v>
      </c>
      <c r="I76">
        <v>1.05</v>
      </c>
      <c r="J76">
        <v>0.14499999999999999</v>
      </c>
      <c r="L76" s="11">
        <v>3.18</v>
      </c>
      <c r="M76" s="16">
        <f t="shared" si="3"/>
        <v>5.1903543320697132E-4</v>
      </c>
      <c r="N76" s="14">
        <f t="shared" si="4"/>
        <v>5.1903543320697132E-4</v>
      </c>
      <c r="O76" s="11">
        <v>3.28</v>
      </c>
    </row>
    <row r="77" spans="3:15" x14ac:dyDescent="0.25">
      <c r="C77">
        <f t="shared" si="5"/>
        <v>0.67000000000000037</v>
      </c>
      <c r="D77" s="5">
        <f t="shared" si="7"/>
        <v>0.33500000000000019</v>
      </c>
      <c r="E77">
        <v>0.42499999999999999</v>
      </c>
      <c r="F77" s="5">
        <f t="shared" si="8"/>
        <v>0.33500000000000019</v>
      </c>
      <c r="I77">
        <v>1.08</v>
      </c>
      <c r="J77">
        <v>0.14000000000000001</v>
      </c>
      <c r="L77" s="11">
        <v>3.17</v>
      </c>
      <c r="M77" s="16">
        <f t="shared" si="3"/>
        <v>5.377374218297204E-4</v>
      </c>
      <c r="N77" s="14">
        <f t="shared" si="4"/>
        <v>5.377374218297204E-4</v>
      </c>
      <c r="O77" s="11">
        <v>3.27</v>
      </c>
    </row>
    <row r="78" spans="3:15" x14ac:dyDescent="0.25">
      <c r="C78">
        <f t="shared" si="5"/>
        <v>0.68000000000000038</v>
      </c>
      <c r="D78" s="5">
        <f t="shared" si="7"/>
        <v>0.34000000000000019</v>
      </c>
      <c r="E78">
        <v>0.41</v>
      </c>
      <c r="F78" s="5">
        <f t="shared" si="8"/>
        <v>0.34000000000000019</v>
      </c>
      <c r="I78">
        <v>1.1000000000000001</v>
      </c>
      <c r="J78">
        <v>0.13500000000000001</v>
      </c>
      <c r="L78" s="11">
        <v>3.16</v>
      </c>
      <c r="M78" s="16">
        <f t="shared" si="3"/>
        <v>5.5706106902464469E-4</v>
      </c>
      <c r="N78" s="14">
        <f t="shared" si="4"/>
        <v>5.5706106902464469E-4</v>
      </c>
      <c r="O78" s="11">
        <v>3.26</v>
      </c>
    </row>
    <row r="79" spans="3:15" x14ac:dyDescent="0.25">
      <c r="C79">
        <f t="shared" si="5"/>
        <v>0.69000000000000039</v>
      </c>
      <c r="D79" s="5">
        <f t="shared" si="7"/>
        <v>0.3450000000000002</v>
      </c>
      <c r="E79">
        <v>0.4</v>
      </c>
      <c r="F79" s="5">
        <f t="shared" si="8"/>
        <v>0.3450000000000002</v>
      </c>
      <c r="I79">
        <v>1.1299999999999999</v>
      </c>
      <c r="J79">
        <v>0.13</v>
      </c>
      <c r="L79" s="11">
        <v>3.15</v>
      </c>
      <c r="M79" s="16">
        <f t="shared" ref="M79:M142" si="9">1-NORMSDIST(L69)</f>
        <v>5.7702504239076635E-4</v>
      </c>
      <c r="N79" s="14">
        <f t="shared" si="4"/>
        <v>5.7702504239076635E-4</v>
      </c>
      <c r="O79" s="11">
        <v>3.25</v>
      </c>
    </row>
    <row r="80" spans="3:15" x14ac:dyDescent="0.25">
      <c r="C80">
        <f t="shared" si="5"/>
        <v>0.7000000000000004</v>
      </c>
      <c r="D80" s="5">
        <f t="shared" si="7"/>
        <v>0.3500000000000002</v>
      </c>
      <c r="E80">
        <v>0.38500000000000001</v>
      </c>
      <c r="F80" s="5">
        <f t="shared" si="8"/>
        <v>0.3500000000000002</v>
      </c>
      <c r="I80">
        <v>1.1499999999999999</v>
      </c>
      <c r="J80">
        <v>0.125</v>
      </c>
      <c r="L80" s="11">
        <v>3.14</v>
      </c>
      <c r="M80" s="16">
        <f t="shared" si="9"/>
        <v>5.976484979344221E-4</v>
      </c>
      <c r="N80" s="14">
        <f t="shared" ref="N80:N143" si="10">M80</f>
        <v>5.976484979344221E-4</v>
      </c>
      <c r="O80" s="11">
        <v>3.24</v>
      </c>
    </row>
    <row r="81" spans="3:15" x14ac:dyDescent="0.25">
      <c r="C81">
        <f t="shared" ref="C81:C104" si="11">C80+0.01</f>
        <v>0.71000000000000041</v>
      </c>
      <c r="D81" s="5">
        <f t="shared" si="7"/>
        <v>0.3550000000000002</v>
      </c>
      <c r="E81">
        <v>0.37</v>
      </c>
      <c r="F81" s="5">
        <f t="shared" si="8"/>
        <v>0.3550000000000002</v>
      </c>
      <c r="I81">
        <v>1.175</v>
      </c>
      <c r="J81">
        <v>0.12</v>
      </c>
      <c r="L81" s="11">
        <v>3.13</v>
      </c>
      <c r="M81" s="16">
        <f t="shared" si="9"/>
        <v>6.1895109038678786E-4</v>
      </c>
      <c r="N81" s="14">
        <f t="shared" si="10"/>
        <v>6.1895109038678786E-4</v>
      </c>
      <c r="O81" s="11">
        <v>3.23</v>
      </c>
    </row>
    <row r="82" spans="3:15" x14ac:dyDescent="0.25">
      <c r="C82">
        <f t="shared" si="11"/>
        <v>0.72000000000000042</v>
      </c>
      <c r="D82" s="5">
        <f t="shared" si="7"/>
        <v>0.36000000000000021</v>
      </c>
      <c r="E82">
        <v>0.36</v>
      </c>
      <c r="F82" s="5">
        <f t="shared" si="8"/>
        <v>0.36000000000000021</v>
      </c>
      <c r="I82">
        <v>1.2</v>
      </c>
      <c r="J82">
        <v>0.115</v>
      </c>
      <c r="L82" s="11">
        <v>3.12</v>
      </c>
      <c r="M82" s="16">
        <f t="shared" si="9"/>
        <v>6.4095298366007025E-4</v>
      </c>
      <c r="N82" s="14">
        <f t="shared" si="10"/>
        <v>6.4095298366007025E-4</v>
      </c>
      <c r="O82" s="11">
        <v>3.22</v>
      </c>
    </row>
    <row r="83" spans="3:15" x14ac:dyDescent="0.25">
      <c r="C83">
        <f t="shared" si="11"/>
        <v>0.73000000000000043</v>
      </c>
      <c r="D83" s="5">
        <f t="shared" si="7"/>
        <v>0.36500000000000021</v>
      </c>
      <c r="E83">
        <v>0.34499999999999997</v>
      </c>
      <c r="F83" s="5">
        <f t="shared" si="8"/>
        <v>0.36500000000000021</v>
      </c>
      <c r="I83">
        <v>1.23</v>
      </c>
      <c r="J83">
        <v>0.11</v>
      </c>
      <c r="L83" s="11">
        <v>3.11</v>
      </c>
      <c r="M83" s="16">
        <f t="shared" si="9"/>
        <v>6.6367486143992238E-4</v>
      </c>
      <c r="N83" s="14">
        <f t="shared" si="10"/>
        <v>6.6367486143992238E-4</v>
      </c>
      <c r="O83" s="11">
        <v>3.21</v>
      </c>
    </row>
    <row r="84" spans="3:15" x14ac:dyDescent="0.25">
      <c r="C84">
        <f t="shared" si="11"/>
        <v>0.74000000000000044</v>
      </c>
      <c r="D84" s="5">
        <f t="shared" si="7"/>
        <v>0.37000000000000022</v>
      </c>
      <c r="E84">
        <v>0.33</v>
      </c>
      <c r="F84" s="5">
        <f t="shared" si="8"/>
        <v>0.37000000000000022</v>
      </c>
      <c r="I84">
        <v>1.25</v>
      </c>
      <c r="J84">
        <v>0.105</v>
      </c>
      <c r="L84" s="11">
        <v>3.1</v>
      </c>
      <c r="M84" s="16">
        <f t="shared" si="9"/>
        <v>6.8713793791586042E-4</v>
      </c>
      <c r="N84" s="14">
        <f t="shared" si="10"/>
        <v>6.8713793791586042E-4</v>
      </c>
      <c r="O84" s="11">
        <v>3.2</v>
      </c>
    </row>
    <row r="85" spans="3:15" x14ac:dyDescent="0.25">
      <c r="C85">
        <f t="shared" si="11"/>
        <v>0.75000000000000044</v>
      </c>
      <c r="D85" s="5">
        <f t="shared" si="7"/>
        <v>0.37500000000000022</v>
      </c>
      <c r="E85">
        <v>0.32</v>
      </c>
      <c r="F85" s="5">
        <f t="shared" si="8"/>
        <v>0.37500000000000022</v>
      </c>
      <c r="I85">
        <v>1.28</v>
      </c>
      <c r="J85">
        <v>0.1</v>
      </c>
      <c r="L85" s="11">
        <v>3.09</v>
      </c>
      <c r="M85" s="16">
        <f t="shared" si="9"/>
        <v>7.1136396864535101E-4</v>
      </c>
      <c r="N85" s="14">
        <f t="shared" si="10"/>
        <v>7.1136396864535101E-4</v>
      </c>
      <c r="O85" s="11">
        <v>3.19</v>
      </c>
    </row>
    <row r="86" spans="3:15" x14ac:dyDescent="0.25">
      <c r="C86">
        <f t="shared" si="11"/>
        <v>0.76000000000000045</v>
      </c>
      <c r="D86" s="5">
        <f t="shared" si="7"/>
        <v>0.38000000000000023</v>
      </c>
      <c r="E86">
        <v>0.30499999999999999</v>
      </c>
      <c r="F86" s="5">
        <f t="shared" si="8"/>
        <v>0.38000000000000023</v>
      </c>
      <c r="I86">
        <v>1.31</v>
      </c>
      <c r="J86">
        <v>9.5000000000000001E-2</v>
      </c>
      <c r="L86" s="11">
        <v>3.08</v>
      </c>
      <c r="M86" s="16">
        <f t="shared" si="9"/>
        <v>7.3637526155390098E-4</v>
      </c>
      <c r="N86" s="14">
        <f t="shared" si="10"/>
        <v>7.3637526155390098E-4</v>
      </c>
      <c r="O86" s="11">
        <v>3.18</v>
      </c>
    </row>
    <row r="87" spans="3:15" x14ac:dyDescent="0.25">
      <c r="C87">
        <f t="shared" si="11"/>
        <v>0.77000000000000046</v>
      </c>
      <c r="D87" s="5">
        <f t="shared" si="7"/>
        <v>0.38500000000000023</v>
      </c>
      <c r="E87">
        <v>0.28999999999999998</v>
      </c>
      <c r="F87" s="5">
        <f t="shared" si="8"/>
        <v>0.38500000000000023</v>
      </c>
      <c r="I87">
        <v>1.34</v>
      </c>
      <c r="J87">
        <v>0.09</v>
      </c>
      <c r="L87" s="11">
        <v>3.07</v>
      </c>
      <c r="M87" s="16">
        <f t="shared" si="9"/>
        <v>7.6219468806726365E-4</v>
      </c>
      <c r="N87" s="14">
        <f t="shared" si="10"/>
        <v>7.6219468806726365E-4</v>
      </c>
      <c r="O87" s="11">
        <v>3.17</v>
      </c>
    </row>
    <row r="88" spans="3:15" x14ac:dyDescent="0.25">
      <c r="C88">
        <f t="shared" si="11"/>
        <v>0.78000000000000047</v>
      </c>
      <c r="D88" s="5">
        <f t="shared" si="7"/>
        <v>0.39000000000000024</v>
      </c>
      <c r="E88">
        <v>0.28000000000000003</v>
      </c>
      <c r="F88" s="5">
        <f t="shared" si="8"/>
        <v>0.39000000000000024</v>
      </c>
      <c r="I88">
        <v>1.37</v>
      </c>
      <c r="J88">
        <v>8.5000000000000006E-2</v>
      </c>
      <c r="L88" s="11">
        <v>3.06</v>
      </c>
      <c r="M88" s="16">
        <f t="shared" si="9"/>
        <v>7.8884569437553953E-4</v>
      </c>
      <c r="N88" s="14">
        <f t="shared" si="10"/>
        <v>7.8884569437553953E-4</v>
      </c>
      <c r="O88" s="11">
        <v>3.16</v>
      </c>
    </row>
    <row r="89" spans="3:15" x14ac:dyDescent="0.25">
      <c r="C89">
        <f t="shared" si="11"/>
        <v>0.79000000000000048</v>
      </c>
      <c r="D89" s="5">
        <f t="shared" si="7"/>
        <v>0.39500000000000024</v>
      </c>
      <c r="E89">
        <v>0.26500000000000001</v>
      </c>
      <c r="F89" s="5">
        <f t="shared" si="8"/>
        <v>0.39500000000000024</v>
      </c>
      <c r="I89">
        <v>1.4</v>
      </c>
      <c r="J89">
        <v>0.08</v>
      </c>
      <c r="L89" s="11">
        <v>3.05</v>
      </c>
      <c r="M89" s="16">
        <f t="shared" si="9"/>
        <v>8.1635231282861653E-4</v>
      </c>
      <c r="N89" s="14">
        <f t="shared" si="10"/>
        <v>8.1635231282861653E-4</v>
      </c>
      <c r="O89" s="11">
        <v>3.15</v>
      </c>
    </row>
    <row r="90" spans="3:15" x14ac:dyDescent="0.25">
      <c r="C90">
        <f t="shared" si="11"/>
        <v>0.80000000000000049</v>
      </c>
      <c r="D90" s="5">
        <f t="shared" si="7"/>
        <v>0.40000000000000024</v>
      </c>
      <c r="E90">
        <v>0.25</v>
      </c>
      <c r="F90" s="5">
        <f t="shared" si="8"/>
        <v>0.40000000000000024</v>
      </c>
      <c r="I90">
        <v>1.44</v>
      </c>
      <c r="J90">
        <v>7.4999999999999997E-2</v>
      </c>
      <c r="L90" s="11">
        <v>3.04</v>
      </c>
      <c r="M90" s="16">
        <f t="shared" si="9"/>
        <v>8.447391734586196E-4</v>
      </c>
      <c r="N90" s="14">
        <f t="shared" si="10"/>
        <v>8.447391734586196E-4</v>
      </c>
      <c r="O90" s="11">
        <v>3.14</v>
      </c>
    </row>
    <row r="91" spans="3:15" x14ac:dyDescent="0.25">
      <c r="C91">
        <f t="shared" si="11"/>
        <v>0.8100000000000005</v>
      </c>
      <c r="D91" s="5">
        <f t="shared" si="7"/>
        <v>0.40500000000000025</v>
      </c>
      <c r="E91">
        <v>0.24</v>
      </c>
      <c r="F91" s="5">
        <f t="shared" si="8"/>
        <v>0.40500000000000025</v>
      </c>
      <c r="I91">
        <v>1.47</v>
      </c>
      <c r="J91">
        <v>7.0000000000000007E-2</v>
      </c>
      <c r="L91" s="11">
        <v>3.03</v>
      </c>
      <c r="M91" s="16">
        <f t="shared" si="9"/>
        <v>8.7403151563159032E-4</v>
      </c>
      <c r="N91" s="14">
        <f t="shared" si="10"/>
        <v>8.7403151563159032E-4</v>
      </c>
      <c r="O91" s="11">
        <v>3.13</v>
      </c>
    </row>
    <row r="92" spans="3:15" x14ac:dyDescent="0.25">
      <c r="C92">
        <f t="shared" si="11"/>
        <v>0.82000000000000051</v>
      </c>
      <c r="D92" s="5">
        <f t="shared" si="7"/>
        <v>0.41000000000000025</v>
      </c>
      <c r="E92">
        <v>0.23</v>
      </c>
      <c r="F92" s="5">
        <f t="shared" si="8"/>
        <v>0.41000000000000025</v>
      </c>
      <c r="I92">
        <v>1.5149999999999999</v>
      </c>
      <c r="J92">
        <v>6.5000000000000002E-2</v>
      </c>
      <c r="L92" s="11">
        <v>3.02</v>
      </c>
      <c r="M92" s="16">
        <f t="shared" si="9"/>
        <v>9.042551998222903E-4</v>
      </c>
      <c r="N92" s="14">
        <f t="shared" si="10"/>
        <v>9.042551998222903E-4</v>
      </c>
      <c r="O92" s="11">
        <v>3.12</v>
      </c>
    </row>
    <row r="93" spans="3:15" x14ac:dyDescent="0.25">
      <c r="C93">
        <f t="shared" si="11"/>
        <v>0.83000000000000052</v>
      </c>
      <c r="D93" s="5">
        <f t="shared" si="7"/>
        <v>0.41500000000000026</v>
      </c>
      <c r="E93">
        <v>0.215</v>
      </c>
      <c r="F93" s="5">
        <f t="shared" si="8"/>
        <v>0.41500000000000026</v>
      </c>
      <c r="I93">
        <v>1.55</v>
      </c>
      <c r="J93">
        <v>0.06</v>
      </c>
      <c r="L93" s="11">
        <v>3.01</v>
      </c>
      <c r="M93" s="16">
        <f t="shared" si="9"/>
        <v>9.3543671951412666E-4</v>
      </c>
      <c r="N93" s="14">
        <f t="shared" si="10"/>
        <v>9.3543671951412666E-4</v>
      </c>
      <c r="O93" s="11">
        <v>3.11</v>
      </c>
    </row>
    <row r="94" spans="3:15" x14ac:dyDescent="0.25">
      <c r="C94">
        <f t="shared" si="11"/>
        <v>0.84000000000000052</v>
      </c>
      <c r="D94" s="5">
        <f t="shared" si="7"/>
        <v>0.42000000000000026</v>
      </c>
      <c r="E94">
        <v>0.2</v>
      </c>
      <c r="F94" s="5">
        <f t="shared" si="8"/>
        <v>0.42000000000000026</v>
      </c>
      <c r="I94">
        <v>1.6</v>
      </c>
      <c r="J94">
        <v>5.5E-2</v>
      </c>
      <c r="L94" s="11">
        <v>3</v>
      </c>
      <c r="M94" s="16">
        <f t="shared" si="9"/>
        <v>9.6760321321831544E-4</v>
      </c>
      <c r="N94" s="14">
        <f t="shared" si="10"/>
        <v>9.6760321321831544E-4</v>
      </c>
      <c r="O94" s="11">
        <v>3.1</v>
      </c>
    </row>
    <row r="95" spans="3:15" x14ac:dyDescent="0.25">
      <c r="C95">
        <f t="shared" si="11"/>
        <v>0.85000000000000053</v>
      </c>
      <c r="D95" s="5">
        <f t="shared" si="7"/>
        <v>0.42500000000000027</v>
      </c>
      <c r="E95">
        <v>0.19</v>
      </c>
      <c r="F95" s="5">
        <f t="shared" si="8"/>
        <v>0.42500000000000027</v>
      </c>
      <c r="I95">
        <v>1.65</v>
      </c>
      <c r="J95">
        <v>0.05</v>
      </c>
      <c r="L95" s="11">
        <v>2.99</v>
      </c>
      <c r="M95" s="16">
        <f t="shared" si="9"/>
        <v>1.0007824766140594E-3</v>
      </c>
      <c r="N95" s="14">
        <f t="shared" si="10"/>
        <v>1.0007824766140594E-3</v>
      </c>
      <c r="O95" s="11">
        <v>3.09</v>
      </c>
    </row>
    <row r="96" spans="3:15" x14ac:dyDescent="0.25">
      <c r="C96">
        <f t="shared" si="11"/>
        <v>0.86000000000000054</v>
      </c>
      <c r="D96" s="5">
        <f t="shared" si="7"/>
        <v>0.43000000000000027</v>
      </c>
      <c r="E96">
        <v>0.17499999999999999</v>
      </c>
      <c r="F96" s="5">
        <f t="shared" si="8"/>
        <v>0.43000000000000027</v>
      </c>
      <c r="I96">
        <v>1.6850000000000001</v>
      </c>
      <c r="J96">
        <v>4.4999999999999998E-2</v>
      </c>
      <c r="L96" s="11">
        <v>2.98</v>
      </c>
      <c r="M96" s="16">
        <f t="shared" si="9"/>
        <v>1.0350029748028566E-3</v>
      </c>
      <c r="N96" s="14">
        <f t="shared" si="10"/>
        <v>1.0350029748028566E-3</v>
      </c>
      <c r="O96" s="11">
        <v>3.08</v>
      </c>
    </row>
    <row r="97" spans="3:15" x14ac:dyDescent="0.25">
      <c r="C97">
        <f t="shared" si="11"/>
        <v>0.87000000000000055</v>
      </c>
      <c r="D97" s="5">
        <f t="shared" si="7"/>
        <v>0.43500000000000028</v>
      </c>
      <c r="E97">
        <v>0.16500000000000001</v>
      </c>
      <c r="F97" s="5">
        <f t="shared" si="8"/>
        <v>0.43500000000000028</v>
      </c>
      <c r="I97">
        <v>1.75</v>
      </c>
      <c r="J97">
        <v>0.04</v>
      </c>
      <c r="L97" s="11">
        <v>2.97</v>
      </c>
      <c r="M97" s="16">
        <f t="shared" si="9"/>
        <v>1.0702938546789387E-3</v>
      </c>
      <c r="N97" s="14">
        <f t="shared" si="10"/>
        <v>1.0702938546789387E-3</v>
      </c>
      <c r="O97" s="11">
        <v>3.07</v>
      </c>
    </row>
    <row r="98" spans="3:15" x14ac:dyDescent="0.25">
      <c r="C98">
        <f t="shared" si="11"/>
        <v>0.88000000000000056</v>
      </c>
      <c r="D98" s="5">
        <f t="shared" si="7"/>
        <v>0.44000000000000028</v>
      </c>
      <c r="E98">
        <v>0.15</v>
      </c>
      <c r="F98" s="5">
        <f t="shared" si="8"/>
        <v>0.44000000000000028</v>
      </c>
      <c r="I98">
        <v>1.81</v>
      </c>
      <c r="J98">
        <v>3.5000000000000003E-2</v>
      </c>
      <c r="L98" s="11">
        <v>2.96</v>
      </c>
      <c r="M98" s="16">
        <f t="shared" si="9"/>
        <v>1.1066849574092874E-3</v>
      </c>
      <c r="N98" s="14">
        <f t="shared" si="10"/>
        <v>1.1066849574092874E-3</v>
      </c>
      <c r="O98" s="11">
        <v>3.06</v>
      </c>
    </row>
    <row r="99" spans="3:15" x14ac:dyDescent="0.25">
      <c r="C99">
        <f t="shared" si="11"/>
        <v>0.89000000000000057</v>
      </c>
      <c r="D99" s="5">
        <f t="shared" si="7"/>
        <v>0.44500000000000028</v>
      </c>
      <c r="E99">
        <v>0.13500000000000001</v>
      </c>
      <c r="F99" s="5">
        <f t="shared" si="8"/>
        <v>0.44500000000000028</v>
      </c>
      <c r="I99">
        <v>1.88</v>
      </c>
      <c r="J99">
        <v>0.03</v>
      </c>
      <c r="L99" s="11">
        <v>2.95</v>
      </c>
      <c r="M99" s="16">
        <f t="shared" si="9"/>
        <v>1.1442068310226761E-3</v>
      </c>
      <c r="N99" s="14">
        <f t="shared" si="10"/>
        <v>1.1442068310226761E-3</v>
      </c>
      <c r="O99" s="11">
        <v>3.05</v>
      </c>
    </row>
    <row r="100" spans="3:15" x14ac:dyDescent="0.25">
      <c r="C100">
        <f t="shared" si="11"/>
        <v>0.90000000000000058</v>
      </c>
      <c r="D100" s="5">
        <f t="shared" si="7"/>
        <v>0.45000000000000029</v>
      </c>
      <c r="E100">
        <v>0.125</v>
      </c>
      <c r="F100" s="5">
        <f t="shared" si="8"/>
        <v>0.45000000000000029</v>
      </c>
      <c r="I100">
        <v>1.96</v>
      </c>
      <c r="J100">
        <v>2.5000000000000001E-2</v>
      </c>
      <c r="L100" s="11">
        <v>2.94</v>
      </c>
      <c r="M100" s="16">
        <f t="shared" si="9"/>
        <v>1.1828907431044033E-3</v>
      </c>
      <c r="N100" s="14">
        <f t="shared" si="10"/>
        <v>1.1828907431044033E-3</v>
      </c>
      <c r="O100" s="11">
        <v>3.04</v>
      </c>
    </row>
    <row r="101" spans="3:15" x14ac:dyDescent="0.25">
      <c r="C101">
        <f t="shared" si="11"/>
        <v>0.91000000000000059</v>
      </c>
      <c r="D101" s="5">
        <f t="shared" ref="D101:D110" si="12">C101/2</f>
        <v>0.45500000000000029</v>
      </c>
      <c r="E101">
        <v>0.11</v>
      </c>
      <c r="F101" s="5">
        <f t="shared" si="8"/>
        <v>0.45500000000000029</v>
      </c>
      <c r="I101">
        <v>2</v>
      </c>
      <c r="J101">
        <v>2.2499999999999999E-2</v>
      </c>
      <c r="L101" s="11">
        <v>2.93</v>
      </c>
      <c r="M101" s="16">
        <f t="shared" si="9"/>
        <v>1.2227686935922799E-3</v>
      </c>
      <c r="N101" s="14">
        <f t="shared" si="10"/>
        <v>1.2227686935922799E-3</v>
      </c>
      <c r="O101" s="11">
        <v>3.03</v>
      </c>
    </row>
    <row r="102" spans="3:15" x14ac:dyDescent="0.25">
      <c r="C102">
        <f t="shared" si="11"/>
        <v>0.9200000000000006</v>
      </c>
      <c r="D102" s="5">
        <f t="shared" si="12"/>
        <v>0.4600000000000003</v>
      </c>
      <c r="E102">
        <v>0.1</v>
      </c>
      <c r="F102" s="5">
        <f t="shared" si="8"/>
        <v>0.4600000000000003</v>
      </c>
      <c r="I102">
        <v>2.0499999999999998</v>
      </c>
      <c r="J102">
        <v>0.02</v>
      </c>
      <c r="L102" s="11">
        <v>2.92</v>
      </c>
      <c r="M102" s="16">
        <f t="shared" si="9"/>
        <v>1.2638734276723129E-3</v>
      </c>
      <c r="N102" s="14">
        <f t="shared" si="10"/>
        <v>1.2638734276723129E-3</v>
      </c>
      <c r="O102" s="11">
        <v>3.02</v>
      </c>
    </row>
    <row r="103" spans="3:15" x14ac:dyDescent="0.25">
      <c r="C103">
        <f t="shared" si="11"/>
        <v>0.9300000000000006</v>
      </c>
      <c r="D103" s="5">
        <f t="shared" si="12"/>
        <v>0.4650000000000003</v>
      </c>
      <c r="E103">
        <v>0.09</v>
      </c>
      <c r="F103" s="5">
        <f t="shared" si="8"/>
        <v>0.4650000000000003</v>
      </c>
      <c r="I103">
        <v>2.11</v>
      </c>
      <c r="J103">
        <v>1.7500000000000002E-2</v>
      </c>
      <c r="L103" s="11">
        <v>2.91</v>
      </c>
      <c r="M103" s="16">
        <f t="shared" si="9"/>
        <v>1.3062384487694256E-3</v>
      </c>
      <c r="N103" s="14">
        <f t="shared" si="10"/>
        <v>1.3062384487694256E-3</v>
      </c>
      <c r="O103" s="11">
        <v>3.01</v>
      </c>
    </row>
    <row r="104" spans="3:15" x14ac:dyDescent="0.25">
      <c r="C104">
        <f t="shared" si="11"/>
        <v>0.94000000000000061</v>
      </c>
      <c r="D104" s="5">
        <f t="shared" si="12"/>
        <v>0.47000000000000031</v>
      </c>
      <c r="E104">
        <v>7.4999999999999997E-2</v>
      </c>
      <c r="F104" s="5">
        <f t="shared" si="8"/>
        <v>0.47000000000000031</v>
      </c>
      <c r="I104">
        <v>2.17</v>
      </c>
      <c r="J104">
        <v>1.4999999999999999E-2</v>
      </c>
      <c r="L104" s="11">
        <v>2.9</v>
      </c>
      <c r="M104" s="16">
        <f t="shared" si="9"/>
        <v>1.3498980316301035E-3</v>
      </c>
      <c r="N104" s="14">
        <f t="shared" si="10"/>
        <v>1.3498980316301035E-3</v>
      </c>
      <c r="O104" s="11">
        <v>3</v>
      </c>
    </row>
    <row r="105" spans="3:15" x14ac:dyDescent="0.25">
      <c r="C105">
        <v>0.95</v>
      </c>
      <c r="D105" s="5">
        <f t="shared" si="12"/>
        <v>0.47499999999999998</v>
      </c>
      <c r="E105">
        <v>0.06</v>
      </c>
      <c r="F105" s="5">
        <f t="shared" si="8"/>
        <v>0.47499999999999998</v>
      </c>
      <c r="I105">
        <v>2.2400000000000002</v>
      </c>
      <c r="J105">
        <v>1.2500000000000001E-2</v>
      </c>
      <c r="L105" s="11">
        <v>2.89</v>
      </c>
      <c r="M105" s="16">
        <f t="shared" si="9"/>
        <v>1.3948872354921926E-3</v>
      </c>
      <c r="N105" s="14">
        <f t="shared" si="10"/>
        <v>1.3948872354921926E-3</v>
      </c>
      <c r="O105" s="11">
        <v>2.99</v>
      </c>
    </row>
    <row r="106" spans="3:15" x14ac:dyDescent="0.25">
      <c r="C106">
        <v>0.96</v>
      </c>
      <c r="D106" s="5">
        <f t="shared" si="12"/>
        <v>0.48</v>
      </c>
      <c r="E106">
        <v>0.05</v>
      </c>
      <c r="F106" s="5">
        <f t="shared" si="8"/>
        <v>0.48</v>
      </c>
      <c r="I106">
        <v>2.3199999999999998</v>
      </c>
      <c r="J106">
        <v>0.01</v>
      </c>
      <c r="L106" s="11">
        <v>2.88</v>
      </c>
      <c r="M106" s="16">
        <f t="shared" si="9"/>
        <v>1.4412419173399638E-3</v>
      </c>
      <c r="N106" s="14">
        <f t="shared" si="10"/>
        <v>1.4412419173399638E-3</v>
      </c>
      <c r="O106" s="11">
        <v>2.98</v>
      </c>
    </row>
    <row r="107" spans="3:15" x14ac:dyDescent="0.25">
      <c r="C107">
        <v>0.97</v>
      </c>
      <c r="D107" s="5">
        <f t="shared" si="12"/>
        <v>0.48499999999999999</v>
      </c>
      <c r="E107">
        <v>0.04</v>
      </c>
      <c r="F107" s="5">
        <f t="shared" si="8"/>
        <v>0.48499999999999999</v>
      </c>
      <c r="I107">
        <v>2.4300000000000002</v>
      </c>
      <c r="J107">
        <v>7.4999999999999997E-3</v>
      </c>
      <c r="L107" s="11">
        <v>2.87</v>
      </c>
      <c r="M107" s="16">
        <f t="shared" si="9"/>
        <v>1.4889987452374465E-3</v>
      </c>
      <c r="N107" s="14">
        <f t="shared" si="10"/>
        <v>1.4889987452374465E-3</v>
      </c>
      <c r="O107" s="11">
        <v>2.97</v>
      </c>
    </row>
    <row r="108" spans="3:15" x14ac:dyDescent="0.25">
      <c r="C108">
        <v>0.98</v>
      </c>
      <c r="D108" s="5">
        <f t="shared" si="12"/>
        <v>0.49</v>
      </c>
      <c r="E108">
        <v>2.5000000000000001E-2</v>
      </c>
      <c r="F108" s="5">
        <f t="shared" si="8"/>
        <v>0.49</v>
      </c>
      <c r="I108">
        <v>2.57</v>
      </c>
      <c r="J108">
        <v>5.0000000000000001E-3</v>
      </c>
      <c r="L108" s="11">
        <v>2.86</v>
      </c>
      <c r="M108" s="16">
        <f t="shared" si="9"/>
        <v>1.538195211738036E-3</v>
      </c>
      <c r="N108" s="14">
        <f t="shared" si="10"/>
        <v>1.538195211738036E-3</v>
      </c>
      <c r="O108" s="11">
        <v>2.96</v>
      </c>
    </row>
    <row r="109" spans="3:15" x14ac:dyDescent="0.25">
      <c r="C109">
        <v>0.99</v>
      </c>
      <c r="D109" s="5">
        <f t="shared" si="12"/>
        <v>0.495</v>
      </c>
      <c r="E109">
        <v>0.01</v>
      </c>
      <c r="F109" s="5">
        <f t="shared" si="8"/>
        <v>0.495</v>
      </c>
      <c r="I109">
        <v>2.81</v>
      </c>
      <c r="J109">
        <v>2.5000000000000001E-3</v>
      </c>
      <c r="L109" s="11">
        <v>2.85</v>
      </c>
      <c r="M109" s="16">
        <f t="shared" si="9"/>
        <v>1.5888696473648212E-3</v>
      </c>
      <c r="N109" s="14">
        <f t="shared" si="10"/>
        <v>1.5888696473648212E-3</v>
      </c>
      <c r="O109" s="11">
        <v>2.95</v>
      </c>
    </row>
    <row r="110" spans="3:15" x14ac:dyDescent="0.25">
      <c r="C110">
        <v>1</v>
      </c>
      <c r="D110" s="5">
        <f t="shared" si="12"/>
        <v>0.5</v>
      </c>
      <c r="E110">
        <v>0</v>
      </c>
      <c r="F110" s="5">
        <f t="shared" si="8"/>
        <v>0.5</v>
      </c>
      <c r="I110">
        <v>3.25</v>
      </c>
      <c r="J110">
        <v>5.0000000000000001E-4</v>
      </c>
      <c r="L110" s="11">
        <v>2.84</v>
      </c>
      <c r="M110" s="16">
        <f t="shared" si="9"/>
        <v>1.6410612341569708E-3</v>
      </c>
      <c r="N110" s="14">
        <f t="shared" si="10"/>
        <v>1.6410612341569708E-3</v>
      </c>
      <c r="O110" s="11">
        <v>2.94</v>
      </c>
    </row>
    <row r="111" spans="3:15" x14ac:dyDescent="0.25">
      <c r="I111">
        <v>3.75</v>
      </c>
      <c r="J111">
        <v>1E-4</v>
      </c>
      <c r="L111" s="11">
        <v>2.83</v>
      </c>
      <c r="M111" s="16">
        <f t="shared" si="9"/>
        <v>1.694810019277293E-3</v>
      </c>
      <c r="N111" s="14">
        <f t="shared" si="10"/>
        <v>1.694810019277293E-3</v>
      </c>
      <c r="O111" s="11">
        <v>2.93</v>
      </c>
    </row>
    <row r="112" spans="3:15" x14ac:dyDescent="0.25">
      <c r="I112">
        <v>4</v>
      </c>
      <c r="J112">
        <v>0</v>
      </c>
      <c r="L112" s="11">
        <v>2.82</v>
      </c>
      <c r="M112" s="16">
        <f t="shared" si="9"/>
        <v>1.7501569286760832E-3</v>
      </c>
      <c r="N112" s="14">
        <f t="shared" si="10"/>
        <v>1.7501569286760832E-3</v>
      </c>
      <c r="O112" s="11">
        <v>2.92</v>
      </c>
    </row>
    <row r="113" spans="9:15" x14ac:dyDescent="0.25">
      <c r="I113">
        <v>20</v>
      </c>
      <c r="J113">
        <v>0</v>
      </c>
      <c r="L113" s="11">
        <v>2.81</v>
      </c>
      <c r="M113" s="16">
        <f t="shared" si="9"/>
        <v>1.8071437808063751E-3</v>
      </c>
      <c r="N113" s="14">
        <f t="shared" si="10"/>
        <v>1.8071437808063751E-3</v>
      </c>
      <c r="O113" s="11">
        <v>2.91</v>
      </c>
    </row>
    <row r="114" spans="9:15" x14ac:dyDescent="0.25">
      <c r="L114" s="11">
        <v>2.8</v>
      </c>
      <c r="M114" s="16">
        <f t="shared" si="9"/>
        <v>1.8658133003840449E-3</v>
      </c>
      <c r="N114" s="14">
        <f t="shared" si="10"/>
        <v>1.8658133003840449E-3</v>
      </c>
      <c r="O114" s="11">
        <v>2.9</v>
      </c>
    </row>
    <row r="115" spans="9:15" x14ac:dyDescent="0.25">
      <c r="L115" s="11">
        <v>2.79</v>
      </c>
      <c r="M115" s="16">
        <f t="shared" si="9"/>
        <v>1.9262091321878838E-3</v>
      </c>
      <c r="N115" s="14">
        <f t="shared" si="10"/>
        <v>1.9262091321878838E-3</v>
      </c>
      <c r="O115" s="11">
        <v>2.89</v>
      </c>
    </row>
    <row r="116" spans="9:15" x14ac:dyDescent="0.25">
      <c r="L116" s="11">
        <v>2.78</v>
      </c>
      <c r="M116" s="16">
        <f t="shared" si="9"/>
        <v>1.9883758548943087E-3</v>
      </c>
      <c r="N116" s="14">
        <f t="shared" si="10"/>
        <v>1.9883758548943087E-3</v>
      </c>
      <c r="O116" s="11">
        <v>2.88</v>
      </c>
    </row>
    <row r="117" spans="9:15" x14ac:dyDescent="0.25">
      <c r="L117" s="11">
        <v>2.77</v>
      </c>
      <c r="M117" s="16">
        <f t="shared" si="9"/>
        <v>2.0523589949397181E-3</v>
      </c>
      <c r="N117" s="14">
        <f t="shared" si="10"/>
        <v>2.0523589949397181E-3</v>
      </c>
      <c r="O117" s="11">
        <v>2.87</v>
      </c>
    </row>
    <row r="118" spans="9:15" x14ac:dyDescent="0.25">
      <c r="L118" s="11">
        <v>2.76</v>
      </c>
      <c r="M118" s="16">
        <f t="shared" si="9"/>
        <v>2.1182050404046082E-3</v>
      </c>
      <c r="N118" s="14">
        <f t="shared" si="10"/>
        <v>2.1182050404046082E-3</v>
      </c>
      <c r="O118" s="11">
        <v>2.86</v>
      </c>
    </row>
    <row r="119" spans="9:15" x14ac:dyDescent="0.25">
      <c r="L119" s="11">
        <v>2.75</v>
      </c>
      <c r="M119" s="16">
        <f t="shared" si="9"/>
        <v>2.1859614549132322E-3</v>
      </c>
      <c r="N119" s="14">
        <f t="shared" si="10"/>
        <v>2.1859614549132322E-3</v>
      </c>
      <c r="O119" s="11">
        <v>2.85</v>
      </c>
    </row>
    <row r="120" spans="9:15" x14ac:dyDescent="0.25">
      <c r="L120" s="11">
        <v>2.74</v>
      </c>
      <c r="M120" s="16">
        <f t="shared" si="9"/>
        <v>2.2556766915423632E-3</v>
      </c>
      <c r="N120" s="14">
        <f t="shared" si="10"/>
        <v>2.2556766915423632E-3</v>
      </c>
      <c r="O120" s="11">
        <v>2.84</v>
      </c>
    </row>
    <row r="121" spans="9:15" x14ac:dyDescent="0.25">
      <c r="L121" s="11">
        <v>2.73</v>
      </c>
      <c r="M121" s="16">
        <f t="shared" si="9"/>
        <v>2.3274002067315003E-3</v>
      </c>
      <c r="N121" s="14">
        <f t="shared" si="10"/>
        <v>2.3274002067315003E-3</v>
      </c>
      <c r="O121" s="11">
        <v>2.83</v>
      </c>
    </row>
    <row r="122" spans="9:15" x14ac:dyDescent="0.25">
      <c r="L122" s="11">
        <v>2.72</v>
      </c>
      <c r="M122" s="16">
        <f t="shared" si="9"/>
        <v>2.4011824741893006E-3</v>
      </c>
      <c r="N122" s="14">
        <f t="shared" si="10"/>
        <v>2.4011824741893006E-3</v>
      </c>
      <c r="O122" s="11">
        <v>2.82</v>
      </c>
    </row>
    <row r="123" spans="9:15" x14ac:dyDescent="0.25">
      <c r="L123" s="11">
        <v>2.71</v>
      </c>
      <c r="M123" s="16">
        <f t="shared" si="9"/>
        <v>2.4770749987859109E-3</v>
      </c>
      <c r="N123" s="14">
        <f t="shared" si="10"/>
        <v>2.4770749987859109E-3</v>
      </c>
      <c r="O123" s="11">
        <v>2.81</v>
      </c>
    </row>
    <row r="124" spans="9:15" x14ac:dyDescent="0.25">
      <c r="L124" s="11">
        <v>2.7</v>
      </c>
      <c r="M124" s="16">
        <f t="shared" si="9"/>
        <v>2.5551303304279793E-3</v>
      </c>
      <c r="N124" s="14">
        <f t="shared" si="10"/>
        <v>2.5551303304279793E-3</v>
      </c>
      <c r="O124" s="11">
        <v>2.8</v>
      </c>
    </row>
    <row r="125" spans="9:15" x14ac:dyDescent="0.25">
      <c r="L125" s="11">
        <v>2.69</v>
      </c>
      <c r="M125" s="16">
        <f t="shared" si="9"/>
        <v>2.6354020779049137E-3</v>
      </c>
      <c r="N125" s="14">
        <f t="shared" si="10"/>
        <v>2.6354020779049137E-3</v>
      </c>
      <c r="O125" s="11">
        <v>2.79</v>
      </c>
    </row>
    <row r="126" spans="9:15" x14ac:dyDescent="0.25">
      <c r="L126" s="11">
        <v>2.68</v>
      </c>
      <c r="M126" s="16">
        <f t="shared" si="9"/>
        <v>2.7179449227012764E-3</v>
      </c>
      <c r="N126" s="14">
        <f t="shared" si="10"/>
        <v>2.7179449227012764E-3</v>
      </c>
      <c r="O126" s="11">
        <v>2.78</v>
      </c>
    </row>
    <row r="127" spans="9:15" x14ac:dyDescent="0.25">
      <c r="L127" s="11">
        <v>2.67</v>
      </c>
      <c r="M127" s="16">
        <f t="shared" si="9"/>
        <v>2.8028146327649939E-3</v>
      </c>
      <c r="N127" s="14">
        <f t="shared" si="10"/>
        <v>2.8028146327649939E-3</v>
      </c>
      <c r="O127" s="11">
        <v>2.77</v>
      </c>
    </row>
    <row r="128" spans="9:15" x14ac:dyDescent="0.25">
      <c r="L128" s="11">
        <v>2.66</v>
      </c>
      <c r="M128" s="16">
        <f t="shared" si="9"/>
        <v>2.8900680762261599E-3</v>
      </c>
      <c r="N128" s="14">
        <f t="shared" si="10"/>
        <v>2.8900680762261599E-3</v>
      </c>
      <c r="O128" s="11">
        <v>2.76</v>
      </c>
    </row>
    <row r="129" spans="12:15" x14ac:dyDescent="0.25">
      <c r="L129" s="11">
        <v>2.65</v>
      </c>
      <c r="M129" s="16">
        <f t="shared" si="9"/>
        <v>2.9797632350545555E-3</v>
      </c>
      <c r="N129" s="14">
        <f t="shared" si="10"/>
        <v>2.9797632350545555E-3</v>
      </c>
      <c r="O129" s="11">
        <v>2.75</v>
      </c>
    </row>
    <row r="130" spans="12:15" x14ac:dyDescent="0.25">
      <c r="L130" s="11">
        <v>2.64</v>
      </c>
      <c r="M130" s="16">
        <f t="shared" si="9"/>
        <v>3.0719592186504441E-3</v>
      </c>
      <c r="N130" s="14">
        <f t="shared" si="10"/>
        <v>3.0719592186504441E-3</v>
      </c>
      <c r="O130" s="11">
        <v>2.74</v>
      </c>
    </row>
    <row r="131" spans="12:15" x14ac:dyDescent="0.25">
      <c r="L131" s="11">
        <v>2.63</v>
      </c>
      <c r="M131" s="16">
        <f t="shared" si="9"/>
        <v>3.1667162773577617E-3</v>
      </c>
      <c r="N131" s="14">
        <f t="shared" si="10"/>
        <v>3.1667162773577617E-3</v>
      </c>
      <c r="O131" s="11">
        <v>2.73</v>
      </c>
    </row>
    <row r="132" spans="12:15" x14ac:dyDescent="0.25">
      <c r="L132" s="11">
        <v>2.62</v>
      </c>
      <c r="M132" s="16">
        <f t="shared" si="9"/>
        <v>3.2640958158912659E-3</v>
      </c>
      <c r="N132" s="14">
        <f t="shared" si="10"/>
        <v>3.2640958158912659E-3</v>
      </c>
      <c r="O132" s="11">
        <v>2.72</v>
      </c>
    </row>
    <row r="133" spans="12:15" x14ac:dyDescent="0.25">
      <c r="L133" s="11">
        <v>2.61</v>
      </c>
      <c r="M133" s="16">
        <f t="shared" si="9"/>
        <v>3.3641604066692032E-3</v>
      </c>
      <c r="N133" s="14">
        <f t="shared" si="10"/>
        <v>3.3641604066692032E-3</v>
      </c>
      <c r="O133" s="11">
        <v>2.71</v>
      </c>
    </row>
    <row r="134" spans="12:15" x14ac:dyDescent="0.25">
      <c r="L134" s="11">
        <v>2.6</v>
      </c>
      <c r="M134" s="16">
        <f t="shared" si="9"/>
        <v>3.4669738030406183E-3</v>
      </c>
      <c r="N134" s="14">
        <f t="shared" si="10"/>
        <v>3.4669738030406183E-3</v>
      </c>
      <c r="O134" s="11">
        <v>2.7</v>
      </c>
    </row>
    <row r="135" spans="12:15" x14ac:dyDescent="0.25">
      <c r="L135" s="11">
        <v>2.59</v>
      </c>
      <c r="M135" s="16">
        <f t="shared" si="9"/>
        <v>3.5726009523997515E-3</v>
      </c>
      <c r="N135" s="14">
        <f t="shared" si="10"/>
        <v>3.5726009523997515E-3</v>
      </c>
      <c r="O135" s="11">
        <v>2.69</v>
      </c>
    </row>
    <row r="136" spans="12:15" x14ac:dyDescent="0.25">
      <c r="L136" s="11">
        <v>2.58</v>
      </c>
      <c r="M136" s="16">
        <f t="shared" si="9"/>
        <v>3.6811080091749826E-3</v>
      </c>
      <c r="N136" s="14">
        <f t="shared" si="10"/>
        <v>3.6811080091749826E-3</v>
      </c>
      <c r="O136" s="11">
        <v>2.68</v>
      </c>
    </row>
    <row r="137" spans="12:15" x14ac:dyDescent="0.25">
      <c r="L137" s="11">
        <v>2.57</v>
      </c>
      <c r="M137" s="16">
        <f t="shared" si="9"/>
        <v>3.7925623476854353E-3</v>
      </c>
      <c r="N137" s="14">
        <f t="shared" si="10"/>
        <v>3.7925623476854353E-3</v>
      </c>
      <c r="O137" s="11">
        <v>2.67</v>
      </c>
    </row>
    <row r="138" spans="12:15" x14ac:dyDescent="0.25">
      <c r="L138" s="11">
        <v>2.56</v>
      </c>
      <c r="M138" s="16">
        <f t="shared" si="9"/>
        <v>3.907032574852809E-3</v>
      </c>
      <c r="N138" s="14">
        <f t="shared" si="10"/>
        <v>3.907032574852809E-3</v>
      </c>
      <c r="O138" s="11">
        <v>2.66</v>
      </c>
    </row>
    <row r="139" spans="12:15" x14ac:dyDescent="0.25">
      <c r="L139" s="11">
        <v>2.5499999999999998</v>
      </c>
      <c r="M139" s="16">
        <f t="shared" si="9"/>
        <v>4.0245885427583339E-3</v>
      </c>
      <c r="N139" s="14">
        <f t="shared" si="10"/>
        <v>4.0245885427583339E-3</v>
      </c>
      <c r="O139" s="11">
        <v>2.65</v>
      </c>
    </row>
    <row r="140" spans="12:15" x14ac:dyDescent="0.25">
      <c r="L140" s="11">
        <v>2.54</v>
      </c>
      <c r="M140" s="16">
        <f t="shared" si="9"/>
        <v>4.14530136103608E-3</v>
      </c>
      <c r="N140" s="14">
        <f t="shared" si="10"/>
        <v>4.14530136103608E-3</v>
      </c>
      <c r="O140" s="11">
        <v>2.64</v>
      </c>
    </row>
    <row r="141" spans="12:15" x14ac:dyDescent="0.25">
      <c r="L141" s="11">
        <v>2.5299999999999998</v>
      </c>
      <c r="M141" s="16">
        <f t="shared" si="9"/>
        <v>4.2692434090892961E-3</v>
      </c>
      <c r="N141" s="14">
        <f t="shared" si="10"/>
        <v>4.2692434090892961E-3</v>
      </c>
      <c r="O141" s="11">
        <v>2.63</v>
      </c>
    </row>
    <row r="142" spans="12:15" x14ac:dyDescent="0.25">
      <c r="L142" s="11">
        <v>2.52</v>
      </c>
      <c r="M142" s="16">
        <f t="shared" si="9"/>
        <v>4.3964883481213413E-3</v>
      </c>
      <c r="N142" s="14">
        <f t="shared" si="10"/>
        <v>4.3964883481213413E-3</v>
      </c>
      <c r="O142" s="11">
        <v>2.62</v>
      </c>
    </row>
    <row r="143" spans="12:15" x14ac:dyDescent="0.25">
      <c r="L143" s="11">
        <v>2.5099999999999998</v>
      </c>
      <c r="M143" s="16">
        <f t="shared" ref="M143:M206" si="13">1-NORMSDIST(L133)</f>
        <v>4.5271111329673319E-3</v>
      </c>
      <c r="N143" s="14">
        <f t="shared" si="10"/>
        <v>4.5271111329673319E-3</v>
      </c>
      <c r="O143" s="11">
        <v>2.61</v>
      </c>
    </row>
    <row r="144" spans="12:15" x14ac:dyDescent="0.25">
      <c r="L144" s="11">
        <v>2.5</v>
      </c>
      <c r="M144" s="16">
        <f t="shared" si="13"/>
        <v>4.661188023718732E-3</v>
      </c>
      <c r="N144" s="14">
        <f t="shared" ref="N144:N207" si="14">M144</f>
        <v>4.661188023718732E-3</v>
      </c>
      <c r="O144" s="11">
        <v>2.6</v>
      </c>
    </row>
    <row r="145" spans="12:15" x14ac:dyDescent="0.25">
      <c r="L145" s="11">
        <v>2.4900000000000002</v>
      </c>
      <c r="M145" s="16">
        <f t="shared" si="13"/>
        <v>4.7987965971262314E-3</v>
      </c>
      <c r="N145" s="14">
        <f t="shared" si="14"/>
        <v>4.7987965971262314E-3</v>
      </c>
      <c r="O145" s="11">
        <v>2.59</v>
      </c>
    </row>
    <row r="146" spans="12:15" x14ac:dyDescent="0.25">
      <c r="L146" s="11">
        <v>2.48</v>
      </c>
      <c r="M146" s="16">
        <f t="shared" si="13"/>
        <v>4.9400157577705883E-3</v>
      </c>
      <c r="N146" s="14">
        <f t="shared" si="14"/>
        <v>4.9400157577705883E-3</v>
      </c>
      <c r="O146" s="11">
        <v>2.58</v>
      </c>
    </row>
    <row r="147" spans="12:15" x14ac:dyDescent="0.25">
      <c r="L147" s="11">
        <v>2.4700000000000002</v>
      </c>
      <c r="M147" s="16">
        <f t="shared" si="13"/>
        <v>5.0849257489909983E-3</v>
      </c>
      <c r="N147" s="14">
        <f t="shared" si="14"/>
        <v>5.0849257489909983E-3</v>
      </c>
      <c r="O147" s="11">
        <v>2.57</v>
      </c>
    </row>
    <row r="148" spans="12:15" x14ac:dyDescent="0.25">
      <c r="L148" s="11">
        <v>2.46</v>
      </c>
      <c r="M148" s="16">
        <f t="shared" si="13"/>
        <v>5.2336081635557807E-3</v>
      </c>
      <c r="N148" s="14">
        <f t="shared" si="14"/>
        <v>5.2336081635557807E-3</v>
      </c>
      <c r="O148" s="11">
        <v>2.56</v>
      </c>
    </row>
    <row r="149" spans="12:15" x14ac:dyDescent="0.25">
      <c r="L149" s="11">
        <v>2.4500000000000002</v>
      </c>
      <c r="M149" s="16">
        <f t="shared" si="13"/>
        <v>5.3861459540667234E-3</v>
      </c>
      <c r="N149" s="14">
        <f t="shared" si="14"/>
        <v>5.3861459540667234E-3</v>
      </c>
      <c r="O149" s="11">
        <v>2.5499999999999998</v>
      </c>
    </row>
    <row r="150" spans="12:15" x14ac:dyDescent="0.25">
      <c r="L150" s="11">
        <v>2.44</v>
      </c>
      <c r="M150" s="16">
        <f t="shared" si="13"/>
        <v>5.5426234430826504E-3</v>
      </c>
      <c r="N150" s="14">
        <f t="shared" si="14"/>
        <v>5.5426234430826504E-3</v>
      </c>
      <c r="O150" s="11">
        <v>2.54</v>
      </c>
    </row>
    <row r="151" spans="12:15" x14ac:dyDescent="0.25">
      <c r="L151" s="11">
        <v>2.4300000000000002</v>
      </c>
      <c r="M151" s="16">
        <f t="shared" si="13"/>
        <v>5.7031263329506698E-3</v>
      </c>
      <c r="N151" s="14">
        <f t="shared" si="14"/>
        <v>5.7031263329506698E-3</v>
      </c>
      <c r="O151" s="11">
        <v>2.5299999999999998</v>
      </c>
    </row>
    <row r="152" spans="12:15" x14ac:dyDescent="0.25">
      <c r="L152" s="11">
        <v>2.42</v>
      </c>
      <c r="M152" s="16">
        <f t="shared" si="13"/>
        <v>5.8677417153325528E-3</v>
      </c>
      <c r="N152" s="14">
        <f t="shared" si="14"/>
        <v>5.8677417153325528E-3</v>
      </c>
      <c r="O152" s="11">
        <v>2.52</v>
      </c>
    </row>
    <row r="153" spans="12:15" x14ac:dyDescent="0.25">
      <c r="L153" s="11">
        <v>2.41</v>
      </c>
      <c r="M153" s="16">
        <f t="shared" si="13"/>
        <v>6.0365580804127017E-3</v>
      </c>
      <c r="N153" s="14">
        <f t="shared" si="14"/>
        <v>6.0365580804127017E-3</v>
      </c>
      <c r="O153" s="11">
        <v>2.5099999999999998</v>
      </c>
    </row>
    <row r="154" spans="12:15" x14ac:dyDescent="0.25">
      <c r="L154" s="11">
        <v>2.4</v>
      </c>
      <c r="M154" s="16">
        <f t="shared" si="13"/>
        <v>6.2096653257761592E-3</v>
      </c>
      <c r="N154" s="14">
        <f t="shared" si="14"/>
        <v>6.2096653257761592E-3</v>
      </c>
      <c r="O154" s="11">
        <v>2.5</v>
      </c>
    </row>
    <row r="155" spans="12:15" x14ac:dyDescent="0.25">
      <c r="L155" s="11">
        <v>2.39</v>
      </c>
      <c r="M155" s="16">
        <f t="shared" si="13"/>
        <v>6.3871547649432259E-3</v>
      </c>
      <c r="N155" s="14">
        <f t="shared" si="14"/>
        <v>6.3871547649432259E-3</v>
      </c>
      <c r="O155" s="11">
        <v>2.4900000000000002</v>
      </c>
    </row>
    <row r="156" spans="12:15" x14ac:dyDescent="0.25">
      <c r="L156" s="11">
        <v>2.38</v>
      </c>
      <c r="M156" s="16">
        <f t="shared" si="13"/>
        <v>6.5691191355468082E-3</v>
      </c>
      <c r="N156" s="14">
        <f t="shared" si="14"/>
        <v>6.5691191355468082E-3</v>
      </c>
      <c r="O156" s="11">
        <v>2.48</v>
      </c>
    </row>
    <row r="157" spans="12:15" x14ac:dyDescent="0.25">
      <c r="L157" s="11">
        <v>2.37</v>
      </c>
      <c r="M157" s="16">
        <f t="shared" si="13"/>
        <v>6.7556526071406164E-3</v>
      </c>
      <c r="N157" s="14">
        <f t="shared" si="14"/>
        <v>6.7556526071406164E-3</v>
      </c>
      <c r="O157" s="11">
        <v>2.4700000000000002</v>
      </c>
    </row>
    <row r="158" spans="12:15" x14ac:dyDescent="0.25">
      <c r="L158" s="11">
        <v>2.36</v>
      </c>
      <c r="M158" s="16">
        <f t="shared" si="13"/>
        <v>6.9468507886243369E-3</v>
      </c>
      <c r="N158" s="14">
        <f t="shared" si="14"/>
        <v>6.9468507886243369E-3</v>
      </c>
      <c r="O158" s="11">
        <v>2.46</v>
      </c>
    </row>
    <row r="159" spans="12:15" x14ac:dyDescent="0.25">
      <c r="L159" s="11">
        <v>2.35</v>
      </c>
      <c r="M159" s="16">
        <f t="shared" si="13"/>
        <v>7.1428107352714543E-3</v>
      </c>
      <c r="N159" s="14">
        <f t="shared" si="14"/>
        <v>7.1428107352714543E-3</v>
      </c>
      <c r="O159" s="11">
        <v>2.4500000000000002</v>
      </c>
    </row>
    <row r="160" spans="12:15" x14ac:dyDescent="0.25">
      <c r="L160" s="11">
        <v>2.34</v>
      </c>
      <c r="M160" s="16">
        <f t="shared" si="13"/>
        <v>7.3436309553482904E-3</v>
      </c>
      <c r="N160" s="14">
        <f t="shared" si="14"/>
        <v>7.3436309553482904E-3</v>
      </c>
      <c r="O160" s="11">
        <v>2.44</v>
      </c>
    </row>
    <row r="161" spans="12:15" x14ac:dyDescent="0.25">
      <c r="L161" s="11">
        <v>2.33</v>
      </c>
      <c r="M161" s="16">
        <f t="shared" si="13"/>
        <v>7.5494114163091597E-3</v>
      </c>
      <c r="N161" s="14">
        <f t="shared" si="14"/>
        <v>7.5494114163091597E-3</v>
      </c>
      <c r="O161" s="11">
        <v>2.4300000000000002</v>
      </c>
    </row>
    <row r="162" spans="12:15" x14ac:dyDescent="0.25">
      <c r="L162" s="11">
        <v>2.3199999999999998</v>
      </c>
      <c r="M162" s="16">
        <f t="shared" si="13"/>
        <v>7.760253550553653E-3</v>
      </c>
      <c r="N162" s="14">
        <f t="shared" si="14"/>
        <v>7.760253550553653E-3</v>
      </c>
      <c r="O162" s="11">
        <v>2.42</v>
      </c>
    </row>
    <row r="163" spans="12:15" x14ac:dyDescent="0.25">
      <c r="L163" s="11">
        <v>2.31</v>
      </c>
      <c r="M163" s="16">
        <f t="shared" si="13"/>
        <v>7.9762602607337252E-3</v>
      </c>
      <c r="N163" s="14">
        <f t="shared" si="14"/>
        <v>7.9762602607337252E-3</v>
      </c>
      <c r="O163" s="11">
        <v>2.41</v>
      </c>
    </row>
    <row r="164" spans="12:15" x14ac:dyDescent="0.25">
      <c r="L164" s="11">
        <v>2.2999999999999998</v>
      </c>
      <c r="M164" s="16">
        <f t="shared" si="13"/>
        <v>8.1975359245961554E-3</v>
      </c>
      <c r="N164" s="14">
        <f t="shared" si="14"/>
        <v>8.1975359245961554E-3</v>
      </c>
      <c r="O164" s="11">
        <v>2.4</v>
      </c>
    </row>
    <row r="165" spans="12:15" x14ac:dyDescent="0.25">
      <c r="L165" s="11">
        <v>2.29</v>
      </c>
      <c r="M165" s="16">
        <f t="shared" si="13"/>
        <v>8.4241863993457233E-3</v>
      </c>
      <c r="N165" s="14">
        <f t="shared" si="14"/>
        <v>8.4241863993457233E-3</v>
      </c>
      <c r="O165" s="11">
        <v>2.39</v>
      </c>
    </row>
    <row r="166" spans="12:15" x14ac:dyDescent="0.25">
      <c r="L166" s="11">
        <v>2.2799999999999998</v>
      </c>
      <c r="M166" s="16">
        <f t="shared" si="13"/>
        <v>8.6563190255165567E-3</v>
      </c>
      <c r="N166" s="14">
        <f t="shared" si="14"/>
        <v>8.6563190255165567E-3</v>
      </c>
      <c r="O166" s="11">
        <v>2.38</v>
      </c>
    </row>
    <row r="167" spans="12:15" x14ac:dyDescent="0.25">
      <c r="L167" s="11">
        <v>2.27</v>
      </c>
      <c r="M167" s="16">
        <f t="shared" si="13"/>
        <v>8.8940426303367737E-3</v>
      </c>
      <c r="N167" s="14">
        <f t="shared" si="14"/>
        <v>8.8940426303367737E-3</v>
      </c>
      <c r="O167" s="11">
        <v>2.37</v>
      </c>
    </row>
    <row r="168" spans="12:15" x14ac:dyDescent="0.25">
      <c r="L168" s="11">
        <v>2.2599999999999998</v>
      </c>
      <c r="M168" s="16">
        <f t="shared" si="13"/>
        <v>9.1374675305726516E-3</v>
      </c>
      <c r="N168" s="14">
        <f t="shared" si="14"/>
        <v>9.1374675305726516E-3</v>
      </c>
      <c r="O168" s="11">
        <v>2.36</v>
      </c>
    </row>
    <row r="169" spans="12:15" x14ac:dyDescent="0.25">
      <c r="L169" s="11">
        <v>2.25</v>
      </c>
      <c r="M169" s="16">
        <f t="shared" si="13"/>
        <v>9.3867055348385575E-3</v>
      </c>
      <c r="N169" s="14">
        <f t="shared" si="14"/>
        <v>9.3867055348385575E-3</v>
      </c>
      <c r="O169" s="11">
        <v>2.35</v>
      </c>
    </row>
    <row r="170" spans="12:15" x14ac:dyDescent="0.25">
      <c r="L170" s="11">
        <v>2.2400000000000002</v>
      </c>
      <c r="M170" s="16">
        <f t="shared" si="13"/>
        <v>9.6418699453583168E-3</v>
      </c>
      <c r="N170" s="14">
        <f t="shared" si="14"/>
        <v>9.6418699453583168E-3</v>
      </c>
      <c r="O170" s="11">
        <v>2.34</v>
      </c>
    </row>
    <row r="171" spans="12:15" x14ac:dyDescent="0.25">
      <c r="L171" s="11">
        <v>2.23</v>
      </c>
      <c r="M171" s="16">
        <f t="shared" si="13"/>
        <v>9.9030755591642539E-3</v>
      </c>
      <c r="N171" s="14">
        <f t="shared" si="14"/>
        <v>9.9030755591642539E-3</v>
      </c>
      <c r="O171" s="11">
        <v>2.33</v>
      </c>
    </row>
    <row r="172" spans="12:15" x14ac:dyDescent="0.25">
      <c r="L172" s="11">
        <v>2.2200000000000002</v>
      </c>
      <c r="M172" s="16">
        <f t="shared" si="13"/>
        <v>1.0170438668719695E-2</v>
      </c>
      <c r="N172" s="14">
        <f t="shared" si="14"/>
        <v>1.0170438668719695E-2</v>
      </c>
      <c r="O172" s="11">
        <v>2.3199999999999998</v>
      </c>
    </row>
    <row r="173" spans="12:15" x14ac:dyDescent="0.25">
      <c r="L173" s="11">
        <v>2.21</v>
      </c>
      <c r="M173" s="16">
        <f t="shared" si="13"/>
        <v>1.0444077061951051E-2</v>
      </c>
      <c r="N173" s="14">
        <f t="shared" si="14"/>
        <v>1.0444077061951051E-2</v>
      </c>
      <c r="O173" s="11">
        <v>2.31</v>
      </c>
    </row>
    <row r="174" spans="12:15" x14ac:dyDescent="0.25">
      <c r="L174" s="11">
        <v>2.2000000000000002</v>
      </c>
      <c r="M174" s="16">
        <f t="shared" si="13"/>
        <v>1.0724110021675837E-2</v>
      </c>
      <c r="N174" s="14">
        <f t="shared" si="14"/>
        <v>1.0724110021675837E-2</v>
      </c>
      <c r="O174" s="11">
        <v>2.2999999999999998</v>
      </c>
    </row>
    <row r="175" spans="12:15" x14ac:dyDescent="0.25">
      <c r="L175" s="11">
        <v>2.19</v>
      </c>
      <c r="M175" s="16">
        <f t="shared" si="13"/>
        <v>1.1010658324411393E-2</v>
      </c>
      <c r="N175" s="14">
        <f t="shared" si="14"/>
        <v>1.1010658324411393E-2</v>
      </c>
      <c r="O175" s="11">
        <v>2.29</v>
      </c>
    </row>
    <row r="176" spans="12:15" x14ac:dyDescent="0.25">
      <c r="L176" s="11">
        <v>2.1800000000000002</v>
      </c>
      <c r="M176" s="16">
        <f t="shared" si="13"/>
        <v>1.1303844238552796E-2</v>
      </c>
      <c r="N176" s="14">
        <f t="shared" si="14"/>
        <v>1.1303844238552796E-2</v>
      </c>
      <c r="O176" s="11">
        <v>2.2799999999999998</v>
      </c>
    </row>
    <row r="177" spans="12:15" x14ac:dyDescent="0.25">
      <c r="L177" s="11">
        <v>2.17</v>
      </c>
      <c r="M177" s="16">
        <f t="shared" si="13"/>
        <v>1.1603791521903495E-2</v>
      </c>
      <c r="N177" s="14">
        <f t="shared" si="14"/>
        <v>1.1603791521903495E-2</v>
      </c>
      <c r="O177" s="11">
        <v>2.27</v>
      </c>
    </row>
    <row r="178" spans="12:15" x14ac:dyDescent="0.25">
      <c r="L178" s="11">
        <v>2.16</v>
      </c>
      <c r="M178" s="16">
        <f t="shared" si="13"/>
        <v>1.1910625418547038E-2</v>
      </c>
      <c r="N178" s="14">
        <f t="shared" si="14"/>
        <v>1.1910625418547038E-2</v>
      </c>
      <c r="O178" s="11">
        <v>2.2599999999999998</v>
      </c>
    </row>
    <row r="179" spans="12:15" x14ac:dyDescent="0.25">
      <c r="L179" s="11">
        <v>2.15</v>
      </c>
      <c r="M179" s="16">
        <f t="shared" si="13"/>
        <v>1.2224472655044671E-2</v>
      </c>
      <c r="N179" s="14">
        <f t="shared" si="14"/>
        <v>1.2224472655044671E-2</v>
      </c>
      <c r="O179" s="11">
        <v>2.25</v>
      </c>
    </row>
    <row r="180" spans="12:15" x14ac:dyDescent="0.25">
      <c r="L180" s="11">
        <v>2.14</v>
      </c>
      <c r="M180" s="16">
        <f t="shared" si="13"/>
        <v>1.2545461435946592E-2</v>
      </c>
      <c r="N180" s="14">
        <f t="shared" si="14"/>
        <v>1.2545461435946592E-2</v>
      </c>
      <c r="O180" s="11">
        <v>2.2400000000000002</v>
      </c>
    </row>
    <row r="181" spans="12:15" x14ac:dyDescent="0.25">
      <c r="L181" s="11">
        <v>2.13</v>
      </c>
      <c r="M181" s="16">
        <f t="shared" si="13"/>
        <v>1.2873721438601993E-2</v>
      </c>
      <c r="N181" s="14">
        <f t="shared" si="14"/>
        <v>1.2873721438601993E-2</v>
      </c>
      <c r="O181" s="11">
        <v>2.23</v>
      </c>
    </row>
    <row r="182" spans="12:15" x14ac:dyDescent="0.25">
      <c r="L182" s="11">
        <v>2.12</v>
      </c>
      <c r="M182" s="16">
        <f t="shared" si="13"/>
        <v>1.3209383807256225E-2</v>
      </c>
      <c r="N182" s="14">
        <f t="shared" si="14"/>
        <v>1.3209383807256225E-2</v>
      </c>
      <c r="O182" s="11">
        <v>2.2200000000000002</v>
      </c>
    </row>
    <row r="183" spans="12:15" x14ac:dyDescent="0.25">
      <c r="L183" s="11">
        <v>2.11</v>
      </c>
      <c r="M183" s="16">
        <f t="shared" si="13"/>
        <v>1.3552581146419995E-2</v>
      </c>
      <c r="N183" s="14">
        <f t="shared" si="14"/>
        <v>1.3552581146419995E-2</v>
      </c>
      <c r="O183" s="11">
        <v>2.21</v>
      </c>
    </row>
    <row r="184" spans="12:15" x14ac:dyDescent="0.25">
      <c r="L184" s="11">
        <v>2.1</v>
      </c>
      <c r="M184" s="16">
        <f t="shared" si="13"/>
        <v>1.390344751349859E-2</v>
      </c>
      <c r="N184" s="14">
        <f t="shared" si="14"/>
        <v>1.390344751349859E-2</v>
      </c>
      <c r="O184" s="11">
        <v>2.2000000000000002</v>
      </c>
    </row>
    <row r="185" spans="12:15" x14ac:dyDescent="0.25">
      <c r="L185" s="11">
        <v>2.09</v>
      </c>
      <c r="M185" s="16">
        <f t="shared" si="13"/>
        <v>1.4262118410668823E-2</v>
      </c>
      <c r="N185" s="14">
        <f t="shared" si="14"/>
        <v>1.4262118410668823E-2</v>
      </c>
      <c r="O185" s="11">
        <v>2.19</v>
      </c>
    </row>
    <row r="186" spans="12:15" x14ac:dyDescent="0.25">
      <c r="L186" s="11">
        <v>2.08</v>
      </c>
      <c r="M186" s="16">
        <f t="shared" si="13"/>
        <v>1.4628730775989252E-2</v>
      </c>
      <c r="N186" s="14">
        <f t="shared" si="14"/>
        <v>1.4628730775989252E-2</v>
      </c>
      <c r="O186" s="11">
        <v>2.1800000000000002</v>
      </c>
    </row>
    <row r="187" spans="12:15" x14ac:dyDescent="0.25">
      <c r="L187" s="11">
        <v>2.0699999999999998</v>
      </c>
      <c r="M187" s="16">
        <f t="shared" si="13"/>
        <v>1.500342297373225E-2</v>
      </c>
      <c r="N187" s="14">
        <f t="shared" si="14"/>
        <v>1.500342297373225E-2</v>
      </c>
      <c r="O187" s="11">
        <v>2.17</v>
      </c>
    </row>
    <row r="188" spans="12:15" x14ac:dyDescent="0.25">
      <c r="L188" s="11">
        <v>2.06</v>
      </c>
      <c r="M188" s="16">
        <f t="shared" si="13"/>
        <v>1.5386334783925482E-2</v>
      </c>
      <c r="N188" s="14">
        <f t="shared" si="14"/>
        <v>1.5386334783925482E-2</v>
      </c>
      <c r="O188" s="11">
        <v>2.16</v>
      </c>
    </row>
    <row r="189" spans="12:15" x14ac:dyDescent="0.25">
      <c r="L189" s="11">
        <v>2.0499999999999998</v>
      </c>
      <c r="M189" s="16">
        <f t="shared" si="13"/>
        <v>1.5777607391090465E-2</v>
      </c>
      <c r="N189" s="14">
        <f t="shared" si="14"/>
        <v>1.5777607391090465E-2</v>
      </c>
      <c r="O189" s="11">
        <v>2.15</v>
      </c>
    </row>
    <row r="190" spans="12:15" x14ac:dyDescent="0.25">
      <c r="L190" s="11">
        <v>2.04</v>
      </c>
      <c r="M190" s="16">
        <f t="shared" si="13"/>
        <v>1.6177383372166121E-2</v>
      </c>
      <c r="N190" s="14">
        <f t="shared" si="14"/>
        <v>1.6177383372166121E-2</v>
      </c>
      <c r="O190" s="11">
        <v>2.14</v>
      </c>
    </row>
    <row r="191" spans="12:15" x14ac:dyDescent="0.25">
      <c r="L191" s="11">
        <v>2.0299999999999998</v>
      </c>
      <c r="M191" s="16">
        <f t="shared" si="13"/>
        <v>1.6585806683604987E-2</v>
      </c>
      <c r="N191" s="14">
        <f t="shared" si="14"/>
        <v>1.6585806683604987E-2</v>
      </c>
      <c r="O191" s="11">
        <v>2.13</v>
      </c>
    </row>
    <row r="192" spans="12:15" x14ac:dyDescent="0.25">
      <c r="L192" s="11">
        <v>2.02</v>
      </c>
      <c r="M192" s="16">
        <f t="shared" si="13"/>
        <v>1.700302264763276E-2</v>
      </c>
      <c r="N192" s="14">
        <f t="shared" si="14"/>
        <v>1.700302264763276E-2</v>
      </c>
      <c r="O192" s="11">
        <v>2.12</v>
      </c>
    </row>
    <row r="193" spans="12:15" x14ac:dyDescent="0.25">
      <c r="L193" s="11">
        <v>2.0099999999999998</v>
      </c>
      <c r="M193" s="16">
        <f t="shared" si="13"/>
        <v>1.7429177937657081E-2</v>
      </c>
      <c r="N193" s="14">
        <f t="shared" si="14"/>
        <v>1.7429177937657081E-2</v>
      </c>
      <c r="O193" s="11">
        <v>2.11</v>
      </c>
    </row>
    <row r="194" spans="12:15" x14ac:dyDescent="0.25">
      <c r="L194" s="11">
        <v>2</v>
      </c>
      <c r="M194" s="16">
        <f t="shared" si="13"/>
        <v>1.7864420562816563E-2</v>
      </c>
      <c r="N194" s="14">
        <f t="shared" si="14"/>
        <v>1.7864420562816563E-2</v>
      </c>
      <c r="O194" s="11">
        <v>2.1</v>
      </c>
    </row>
    <row r="195" spans="12:15" x14ac:dyDescent="0.25">
      <c r="L195" s="11">
        <v>1.99</v>
      </c>
      <c r="M195" s="16">
        <f t="shared" si="13"/>
        <v>1.8308899851658955E-2</v>
      </c>
      <c r="N195" s="14">
        <f t="shared" si="14"/>
        <v>1.8308899851658955E-2</v>
      </c>
      <c r="O195" s="11">
        <v>2.09</v>
      </c>
    </row>
    <row r="196" spans="12:15" x14ac:dyDescent="0.25">
      <c r="L196" s="11">
        <v>1.98</v>
      </c>
      <c r="M196" s="16">
        <f t="shared" si="13"/>
        <v>1.8762766434937794E-2</v>
      </c>
      <c r="N196" s="14">
        <f t="shared" si="14"/>
        <v>1.8762766434937794E-2</v>
      </c>
      <c r="O196" s="11">
        <v>2.08</v>
      </c>
    </row>
    <row r="197" spans="12:15" x14ac:dyDescent="0.25">
      <c r="L197" s="11">
        <v>1.97</v>
      </c>
      <c r="M197" s="16">
        <f t="shared" si="13"/>
        <v>1.9226172227517324E-2</v>
      </c>
      <c r="N197" s="14">
        <f t="shared" si="14"/>
        <v>1.9226172227517324E-2</v>
      </c>
      <c r="O197" s="11">
        <v>2.0699999999999998</v>
      </c>
    </row>
    <row r="198" spans="12:15" x14ac:dyDescent="0.25">
      <c r="L198" s="11">
        <v>1.96</v>
      </c>
      <c r="M198" s="16">
        <f t="shared" si="13"/>
        <v>1.9699270409376912E-2</v>
      </c>
      <c r="N198" s="14">
        <f t="shared" si="14"/>
        <v>1.9699270409376912E-2</v>
      </c>
      <c r="O198" s="11">
        <v>2.06</v>
      </c>
    </row>
    <row r="199" spans="12:15" x14ac:dyDescent="0.25">
      <c r="L199" s="11">
        <v>1.95</v>
      </c>
      <c r="M199" s="16">
        <f t="shared" si="13"/>
        <v>2.0182215405704418E-2</v>
      </c>
      <c r="N199" s="14">
        <f t="shared" si="14"/>
        <v>2.0182215405704418E-2</v>
      </c>
      <c r="O199" s="11">
        <v>2.0499999999999998</v>
      </c>
    </row>
    <row r="200" spans="12:15" x14ac:dyDescent="0.25">
      <c r="L200" s="11">
        <v>1.94</v>
      </c>
      <c r="M200" s="16">
        <f t="shared" si="13"/>
        <v>2.0675162866070074E-2</v>
      </c>
      <c r="N200" s="14">
        <f t="shared" si="14"/>
        <v>2.0675162866070074E-2</v>
      </c>
      <c r="O200" s="11">
        <v>2.04</v>
      </c>
    </row>
    <row r="201" spans="12:15" x14ac:dyDescent="0.25">
      <c r="L201" s="11">
        <v>1.93</v>
      </c>
      <c r="M201" s="16">
        <f t="shared" si="13"/>
        <v>2.1178269642672221E-2</v>
      </c>
      <c r="N201" s="14">
        <f t="shared" si="14"/>
        <v>2.1178269642672221E-2</v>
      </c>
      <c r="O201" s="11">
        <v>2.0299999999999998</v>
      </c>
    </row>
    <row r="202" spans="12:15" x14ac:dyDescent="0.25">
      <c r="L202" s="11">
        <v>1.92</v>
      </c>
      <c r="M202" s="16">
        <f t="shared" si="13"/>
        <v>2.1691693767646791E-2</v>
      </c>
      <c r="N202" s="14">
        <f t="shared" si="14"/>
        <v>2.1691693767646791E-2</v>
      </c>
      <c r="O202" s="11">
        <v>2.02</v>
      </c>
    </row>
    <row r="203" spans="12:15" x14ac:dyDescent="0.25">
      <c r="L203" s="11">
        <v>1.91</v>
      </c>
      <c r="M203" s="16">
        <f t="shared" si="13"/>
        <v>2.221559442943144E-2</v>
      </c>
      <c r="N203" s="14">
        <f t="shared" si="14"/>
        <v>2.221559442943144E-2</v>
      </c>
      <c r="O203" s="11">
        <v>2.0099999999999998</v>
      </c>
    </row>
    <row r="204" spans="12:15" x14ac:dyDescent="0.25">
      <c r="L204" s="11">
        <v>1.9</v>
      </c>
      <c r="M204" s="16">
        <f t="shared" si="13"/>
        <v>2.2750131948179209E-2</v>
      </c>
      <c r="N204" s="14">
        <f t="shared" si="14"/>
        <v>2.2750131948179209E-2</v>
      </c>
      <c r="O204" s="11">
        <v>2</v>
      </c>
    </row>
    <row r="205" spans="12:15" x14ac:dyDescent="0.25">
      <c r="L205" s="11">
        <v>1.89</v>
      </c>
      <c r="M205" s="16">
        <f t="shared" si="13"/>
        <v>2.3295467750211851E-2</v>
      </c>
      <c r="N205" s="14">
        <f t="shared" si="14"/>
        <v>2.3295467750211851E-2</v>
      </c>
      <c r="O205" s="11">
        <v>1.99</v>
      </c>
    </row>
    <row r="206" spans="12:15" x14ac:dyDescent="0.25">
      <c r="L206" s="11">
        <v>1.88</v>
      </c>
      <c r="M206" s="16">
        <f t="shared" si="13"/>
        <v>2.3851764341508486E-2</v>
      </c>
      <c r="N206" s="14">
        <f t="shared" si="14"/>
        <v>2.3851764341508486E-2</v>
      </c>
      <c r="O206" s="11">
        <v>1.98</v>
      </c>
    </row>
    <row r="207" spans="12:15" x14ac:dyDescent="0.25">
      <c r="L207" s="11">
        <v>1.87</v>
      </c>
      <c r="M207" s="16">
        <f t="shared" ref="M207:M270" si="15">1-NORMSDIST(L197)</f>
        <v>2.4419185280222577E-2</v>
      </c>
      <c r="N207" s="14">
        <f t="shared" si="14"/>
        <v>2.4419185280222577E-2</v>
      </c>
      <c r="O207" s="11">
        <v>1.97</v>
      </c>
    </row>
    <row r="208" spans="12:15" x14ac:dyDescent="0.25">
      <c r="L208" s="11">
        <v>1.86</v>
      </c>
      <c r="M208" s="16">
        <f t="shared" si="15"/>
        <v>2.4997895148220484E-2</v>
      </c>
      <c r="N208" s="14">
        <f t="shared" ref="N208:N271" si="16">M208</f>
        <v>2.4997895148220484E-2</v>
      </c>
      <c r="O208" s="11">
        <v>1.96</v>
      </c>
    </row>
    <row r="209" spans="12:15" x14ac:dyDescent="0.25">
      <c r="L209" s="11">
        <v>1.85</v>
      </c>
      <c r="M209" s="16">
        <f t="shared" si="15"/>
        <v>2.5588059521638562E-2</v>
      </c>
      <c r="N209" s="14">
        <f t="shared" si="16"/>
        <v>2.5588059521638562E-2</v>
      </c>
      <c r="O209" s="11">
        <v>1.95</v>
      </c>
    </row>
    <row r="210" spans="12:15" x14ac:dyDescent="0.25">
      <c r="L210" s="11">
        <v>1.84</v>
      </c>
      <c r="M210" s="16">
        <f t="shared" si="15"/>
        <v>2.6189844940452733E-2</v>
      </c>
      <c r="N210" s="14">
        <f t="shared" si="16"/>
        <v>2.6189844940452733E-2</v>
      </c>
      <c r="O210" s="11">
        <v>1.94</v>
      </c>
    </row>
    <row r="211" spans="12:15" x14ac:dyDescent="0.25">
      <c r="L211" s="11">
        <v>1.83</v>
      </c>
      <c r="M211" s="16">
        <f t="shared" si="15"/>
        <v>2.6803418877054952E-2</v>
      </c>
      <c r="N211" s="14">
        <f t="shared" si="16"/>
        <v>2.6803418877054952E-2</v>
      </c>
      <c r="O211" s="11">
        <v>1.93</v>
      </c>
    </row>
    <row r="212" spans="12:15" x14ac:dyDescent="0.25">
      <c r="L212" s="11">
        <v>1.82</v>
      </c>
      <c r="M212" s="16">
        <f t="shared" si="15"/>
        <v>2.7428949703836802E-2</v>
      </c>
      <c r="N212" s="14">
        <f t="shared" si="16"/>
        <v>2.7428949703836802E-2</v>
      </c>
      <c r="O212" s="11">
        <v>1.92</v>
      </c>
    </row>
    <row r="213" spans="12:15" x14ac:dyDescent="0.25">
      <c r="L213" s="11">
        <v>1.81</v>
      </c>
      <c r="M213" s="16">
        <f t="shared" si="15"/>
        <v>2.8066606659772564E-2</v>
      </c>
      <c r="N213" s="14">
        <f t="shared" si="16"/>
        <v>2.8066606659772564E-2</v>
      </c>
      <c r="O213" s="11">
        <v>1.91</v>
      </c>
    </row>
    <row r="214" spans="12:15" x14ac:dyDescent="0.25">
      <c r="L214" s="11">
        <v>1.8</v>
      </c>
      <c r="M214" s="16">
        <f t="shared" si="15"/>
        <v>2.8716559816001852E-2</v>
      </c>
      <c r="N214" s="14">
        <f t="shared" si="16"/>
        <v>2.8716559816001852E-2</v>
      </c>
      <c r="O214" s="11">
        <v>1.9</v>
      </c>
    </row>
    <row r="215" spans="12:15" x14ac:dyDescent="0.25">
      <c r="L215" s="11">
        <v>1.79</v>
      </c>
      <c r="M215" s="16">
        <f t="shared" si="15"/>
        <v>2.9378980040409397E-2</v>
      </c>
      <c r="N215" s="14">
        <f t="shared" si="16"/>
        <v>2.9378980040409397E-2</v>
      </c>
      <c r="O215" s="11">
        <v>1.89</v>
      </c>
    </row>
    <row r="216" spans="12:15" x14ac:dyDescent="0.25">
      <c r="L216" s="11">
        <v>1.78</v>
      </c>
      <c r="M216" s="16">
        <f t="shared" si="15"/>
        <v>3.0054038961199736E-2</v>
      </c>
      <c r="N216" s="14">
        <f t="shared" si="16"/>
        <v>3.0054038961199736E-2</v>
      </c>
      <c r="O216" s="11">
        <v>1.88</v>
      </c>
    </row>
    <row r="217" spans="12:15" x14ac:dyDescent="0.25">
      <c r="L217" s="11">
        <v>1.77</v>
      </c>
      <c r="M217" s="16">
        <f t="shared" si="15"/>
        <v>3.0741908929465933E-2</v>
      </c>
      <c r="N217" s="14">
        <f t="shared" si="16"/>
        <v>3.0741908929465933E-2</v>
      </c>
      <c r="O217" s="11">
        <v>1.87</v>
      </c>
    </row>
    <row r="218" spans="12:15" x14ac:dyDescent="0.25">
      <c r="L218" s="11">
        <v>1.76</v>
      </c>
      <c r="M218" s="16">
        <f t="shared" si="15"/>
        <v>3.1442762980752659E-2</v>
      </c>
      <c r="N218" s="14">
        <f t="shared" si="16"/>
        <v>3.1442762980752659E-2</v>
      </c>
      <c r="O218" s="11">
        <v>1.86</v>
      </c>
    </row>
    <row r="219" spans="12:15" x14ac:dyDescent="0.25">
      <c r="L219" s="11">
        <v>1.75</v>
      </c>
      <c r="M219" s="16">
        <f t="shared" si="15"/>
        <v>3.2156774795613741E-2</v>
      </c>
      <c r="N219" s="14">
        <f t="shared" si="16"/>
        <v>3.2156774795613741E-2</v>
      </c>
      <c r="O219" s="11">
        <v>1.85</v>
      </c>
    </row>
    <row r="220" spans="12:15" x14ac:dyDescent="0.25">
      <c r="L220" s="11">
        <v>1.74</v>
      </c>
      <c r="M220" s="16">
        <f t="shared" si="15"/>
        <v>3.2884118659163852E-2</v>
      </c>
      <c r="N220" s="14">
        <f t="shared" si="16"/>
        <v>3.2884118659163852E-2</v>
      </c>
      <c r="O220" s="11">
        <v>1.84</v>
      </c>
    </row>
    <row r="221" spans="12:15" x14ac:dyDescent="0.25">
      <c r="L221" s="11">
        <v>1.73</v>
      </c>
      <c r="M221" s="16">
        <f t="shared" si="15"/>
        <v>3.3624969419628337E-2</v>
      </c>
      <c r="N221" s="14">
        <f t="shared" si="16"/>
        <v>3.3624969419628337E-2</v>
      </c>
      <c r="O221" s="11">
        <v>1.83</v>
      </c>
    </row>
    <row r="222" spans="12:15" x14ac:dyDescent="0.25">
      <c r="L222" s="11">
        <v>1.72</v>
      </c>
      <c r="M222" s="16">
        <f t="shared" si="15"/>
        <v>3.4379502445889942E-2</v>
      </c>
      <c r="N222" s="14">
        <f t="shared" si="16"/>
        <v>3.4379502445889942E-2</v>
      </c>
      <c r="O222" s="11">
        <v>1.82</v>
      </c>
    </row>
    <row r="223" spans="12:15" x14ac:dyDescent="0.25">
      <c r="L223" s="11">
        <v>1.71</v>
      </c>
      <c r="M223" s="16">
        <f t="shared" si="15"/>
        <v>3.5147893584038803E-2</v>
      </c>
      <c r="N223" s="14">
        <f t="shared" si="16"/>
        <v>3.5147893584038803E-2</v>
      </c>
      <c r="O223" s="11">
        <v>1.81</v>
      </c>
    </row>
    <row r="224" spans="12:15" x14ac:dyDescent="0.25">
      <c r="L224" s="11">
        <v>1.7</v>
      </c>
      <c r="M224" s="16">
        <f t="shared" si="15"/>
        <v>3.5930319112925768E-2</v>
      </c>
      <c r="N224" s="14">
        <f t="shared" si="16"/>
        <v>3.5930319112925768E-2</v>
      </c>
      <c r="O224" s="11">
        <v>1.8</v>
      </c>
    </row>
    <row r="225" spans="12:15" x14ac:dyDescent="0.25">
      <c r="L225" s="11">
        <v>1.69</v>
      </c>
      <c r="M225" s="16">
        <f t="shared" si="15"/>
        <v>3.6726955698726305E-2</v>
      </c>
      <c r="N225" s="14">
        <f t="shared" si="16"/>
        <v>3.6726955698726305E-2</v>
      </c>
      <c r="O225" s="11">
        <v>1.79</v>
      </c>
    </row>
    <row r="226" spans="12:15" x14ac:dyDescent="0.25">
      <c r="L226" s="11">
        <v>1.68</v>
      </c>
      <c r="M226" s="16">
        <f t="shared" si="15"/>
        <v>3.7537980348516742E-2</v>
      </c>
      <c r="N226" s="14">
        <f t="shared" si="16"/>
        <v>3.7537980348516742E-2</v>
      </c>
      <c r="O226" s="11">
        <v>1.78</v>
      </c>
    </row>
    <row r="227" spans="12:15" x14ac:dyDescent="0.25">
      <c r="L227" s="11">
        <v>1.67</v>
      </c>
      <c r="M227" s="16">
        <f t="shared" si="15"/>
        <v>3.8363570362871191E-2</v>
      </c>
      <c r="N227" s="14">
        <f t="shared" si="16"/>
        <v>3.8363570362871191E-2</v>
      </c>
      <c r="O227" s="11">
        <v>1.77</v>
      </c>
    </row>
    <row r="228" spans="12:15" x14ac:dyDescent="0.25">
      <c r="L228" s="11">
        <v>1.66</v>
      </c>
      <c r="M228" s="16">
        <f t="shared" si="15"/>
        <v>3.9203903287482689E-2</v>
      </c>
      <c r="N228" s="14">
        <f t="shared" si="16"/>
        <v>3.9203903287482689E-2</v>
      </c>
      <c r="O228" s="11">
        <v>1.76</v>
      </c>
    </row>
    <row r="229" spans="12:15" x14ac:dyDescent="0.25">
      <c r="L229" s="11">
        <v>1.65</v>
      </c>
      <c r="M229" s="16">
        <f t="shared" si="15"/>
        <v>4.0059156863817114E-2</v>
      </c>
      <c r="N229" s="14">
        <f t="shared" si="16"/>
        <v>4.0059156863817114E-2</v>
      </c>
      <c r="O229" s="11">
        <v>1.75</v>
      </c>
    </row>
    <row r="230" spans="12:15" x14ac:dyDescent="0.25">
      <c r="L230" s="11">
        <v>1.64</v>
      </c>
      <c r="M230" s="16">
        <f t="shared" si="15"/>
        <v>4.0929508978807316E-2</v>
      </c>
      <c r="N230" s="14">
        <f t="shared" si="16"/>
        <v>4.0929508978807316E-2</v>
      </c>
      <c r="O230" s="11">
        <v>1.74</v>
      </c>
    </row>
    <row r="231" spans="12:15" x14ac:dyDescent="0.25">
      <c r="L231" s="11">
        <v>1.63</v>
      </c>
      <c r="M231" s="16">
        <f t="shared" si="15"/>
        <v>4.1815137613594899E-2</v>
      </c>
      <c r="N231" s="14">
        <f t="shared" si="16"/>
        <v>4.1815137613594899E-2</v>
      </c>
      <c r="O231" s="11">
        <v>1.73</v>
      </c>
    </row>
    <row r="232" spans="12:15" x14ac:dyDescent="0.25">
      <c r="L232" s="11">
        <v>1.62</v>
      </c>
      <c r="M232" s="16">
        <f t="shared" si="15"/>
        <v>4.2716220791328863E-2</v>
      </c>
      <c r="N232" s="14">
        <f t="shared" si="16"/>
        <v>4.2716220791328863E-2</v>
      </c>
      <c r="O232" s="11">
        <v>1.72</v>
      </c>
    </row>
    <row r="233" spans="12:15" x14ac:dyDescent="0.25">
      <c r="L233" s="11">
        <v>1.61</v>
      </c>
      <c r="M233" s="16">
        <f t="shared" si="15"/>
        <v>4.3632936524031884E-2</v>
      </c>
      <c r="N233" s="14">
        <f t="shared" si="16"/>
        <v>4.3632936524031884E-2</v>
      </c>
      <c r="O233" s="11">
        <v>1.71</v>
      </c>
    </row>
    <row r="234" spans="12:15" x14ac:dyDescent="0.25">
      <c r="L234" s="11">
        <v>1.6</v>
      </c>
      <c r="M234" s="16">
        <f t="shared" si="15"/>
        <v>4.4565462758543006E-2</v>
      </c>
      <c r="N234" s="14">
        <f t="shared" si="16"/>
        <v>4.4565462758543006E-2</v>
      </c>
      <c r="O234" s="11">
        <v>1.7</v>
      </c>
    </row>
    <row r="235" spans="12:15" x14ac:dyDescent="0.25">
      <c r="L235" s="11">
        <v>1.59</v>
      </c>
      <c r="M235" s="16">
        <f t="shared" si="15"/>
        <v>4.5513977321549826E-2</v>
      </c>
      <c r="N235" s="14">
        <f t="shared" si="16"/>
        <v>4.5513977321549826E-2</v>
      </c>
      <c r="O235" s="11">
        <v>1.69</v>
      </c>
    </row>
    <row r="236" spans="12:15" x14ac:dyDescent="0.25">
      <c r="L236" s="11">
        <v>1.58</v>
      </c>
      <c r="M236" s="16">
        <f t="shared" si="15"/>
        <v>4.6478657863720074E-2</v>
      </c>
      <c r="N236" s="14">
        <f t="shared" si="16"/>
        <v>4.6478657863720074E-2</v>
      </c>
      <c r="O236" s="11">
        <v>1.68</v>
      </c>
    </row>
    <row r="237" spans="12:15" x14ac:dyDescent="0.25">
      <c r="L237" s="11">
        <v>1.57</v>
      </c>
      <c r="M237" s="16">
        <f t="shared" si="15"/>
        <v>4.7459681802947351E-2</v>
      </c>
      <c r="N237" s="14">
        <f t="shared" si="16"/>
        <v>4.7459681802947351E-2</v>
      </c>
      <c r="O237" s="11">
        <v>1.67</v>
      </c>
    </row>
    <row r="238" spans="12:15" x14ac:dyDescent="0.25">
      <c r="L238" s="11">
        <v>1.56</v>
      </c>
      <c r="M238" s="16">
        <f t="shared" si="15"/>
        <v>4.8457226266722886E-2</v>
      </c>
      <c r="N238" s="14">
        <f t="shared" si="16"/>
        <v>4.8457226266722886E-2</v>
      </c>
      <c r="O238" s="11">
        <v>1.66</v>
      </c>
    </row>
    <row r="239" spans="12:15" x14ac:dyDescent="0.25">
      <c r="L239" s="11">
        <v>1.55</v>
      </c>
      <c r="M239" s="16">
        <f t="shared" si="15"/>
        <v>4.9471468033648103E-2</v>
      </c>
      <c r="N239" s="14">
        <f t="shared" si="16"/>
        <v>4.9471468033648103E-2</v>
      </c>
      <c r="O239" s="11">
        <v>1.65</v>
      </c>
    </row>
    <row r="240" spans="12:15" x14ac:dyDescent="0.25">
      <c r="L240" s="11">
        <v>1.54</v>
      </c>
      <c r="M240" s="16">
        <f t="shared" si="15"/>
        <v>5.0502583474103746E-2</v>
      </c>
      <c r="N240" s="14">
        <f t="shared" si="16"/>
        <v>5.0502583474103746E-2</v>
      </c>
      <c r="O240" s="11">
        <v>1.64</v>
      </c>
    </row>
    <row r="241" spans="12:15" x14ac:dyDescent="0.25">
      <c r="L241" s="11">
        <v>1.53</v>
      </c>
      <c r="M241" s="16">
        <f t="shared" si="15"/>
        <v>5.1550748490089338E-2</v>
      </c>
      <c r="N241" s="14">
        <f t="shared" si="16"/>
        <v>5.1550748490089338E-2</v>
      </c>
      <c r="O241" s="11">
        <v>1.63</v>
      </c>
    </row>
    <row r="242" spans="12:15" x14ac:dyDescent="0.25">
      <c r="L242" s="11">
        <v>1.52</v>
      </c>
      <c r="M242" s="16">
        <f t="shared" si="15"/>
        <v>5.2616138454252059E-2</v>
      </c>
      <c r="N242" s="14">
        <f t="shared" si="16"/>
        <v>5.2616138454252059E-2</v>
      </c>
      <c r="O242" s="11">
        <v>1.62</v>
      </c>
    </row>
    <row r="243" spans="12:15" x14ac:dyDescent="0.25">
      <c r="L243" s="11">
        <v>1.51</v>
      </c>
      <c r="M243" s="16">
        <f t="shared" si="15"/>
        <v>5.3698928148119718E-2</v>
      </c>
      <c r="N243" s="14">
        <f t="shared" si="16"/>
        <v>5.3698928148119718E-2</v>
      </c>
      <c r="O243" s="11">
        <v>1.61</v>
      </c>
    </row>
    <row r="244" spans="12:15" x14ac:dyDescent="0.25">
      <c r="L244" s="11">
        <v>1.5</v>
      </c>
      <c r="M244" s="16">
        <f t="shared" si="15"/>
        <v>5.4799291699557995E-2</v>
      </c>
      <c r="N244" s="14">
        <f t="shared" si="16"/>
        <v>5.4799291699557995E-2</v>
      </c>
      <c r="O244" s="11">
        <v>1.6</v>
      </c>
    </row>
    <row r="245" spans="12:15" x14ac:dyDescent="0.25">
      <c r="L245" s="11">
        <v>1.49</v>
      </c>
      <c r="M245" s="16">
        <f t="shared" si="15"/>
        <v>5.5917402519469417E-2</v>
      </c>
      <c r="N245" s="14">
        <f t="shared" si="16"/>
        <v>5.5917402519469417E-2</v>
      </c>
      <c r="O245" s="11">
        <v>1.59</v>
      </c>
    </row>
    <row r="246" spans="12:15" x14ac:dyDescent="0.25">
      <c r="L246" s="11">
        <v>1.48</v>
      </c>
      <c r="M246" s="16">
        <f t="shared" si="15"/>
        <v>5.7053433237754136E-2</v>
      </c>
      <c r="N246" s="14">
        <f t="shared" si="16"/>
        <v>5.7053433237754136E-2</v>
      </c>
      <c r="O246" s="11">
        <v>1.58</v>
      </c>
    </row>
    <row r="247" spans="12:15" x14ac:dyDescent="0.25">
      <c r="L247" s="11">
        <v>1.47</v>
      </c>
      <c r="M247" s="16">
        <f t="shared" si="15"/>
        <v>5.8207555638553066E-2</v>
      </c>
      <c r="N247" s="14">
        <f t="shared" si="16"/>
        <v>5.8207555638553066E-2</v>
      </c>
      <c r="O247" s="11">
        <v>1.57</v>
      </c>
    </row>
    <row r="248" spans="12:15" x14ac:dyDescent="0.25">
      <c r="L248" s="11">
        <v>1.46</v>
      </c>
      <c r="M248" s="16">
        <f t="shared" si="15"/>
        <v>5.9379940594793013E-2</v>
      </c>
      <c r="N248" s="14">
        <f t="shared" si="16"/>
        <v>5.9379940594793013E-2</v>
      </c>
      <c r="O248" s="11">
        <v>1.56</v>
      </c>
    </row>
    <row r="249" spans="12:15" x14ac:dyDescent="0.25">
      <c r="L249" s="11">
        <v>1.45</v>
      </c>
      <c r="M249" s="16">
        <f t="shared" si="15"/>
        <v>6.0570758002059022E-2</v>
      </c>
      <c r="N249" s="14">
        <f t="shared" si="16"/>
        <v>6.0570758002059022E-2</v>
      </c>
      <c r="O249" s="11">
        <v>1.55</v>
      </c>
    </row>
    <row r="250" spans="12:15" x14ac:dyDescent="0.25">
      <c r="L250" s="11">
        <v>1.44</v>
      </c>
      <c r="M250" s="16">
        <f t="shared" si="15"/>
        <v>6.1780176711811907E-2</v>
      </c>
      <c r="N250" s="14">
        <f t="shared" si="16"/>
        <v>6.1780176711811907E-2</v>
      </c>
      <c r="O250" s="11">
        <v>1.54</v>
      </c>
    </row>
    <row r="251" spans="12:15" x14ac:dyDescent="0.25">
      <c r="L251" s="11">
        <v>1.43</v>
      </c>
      <c r="M251" s="16">
        <f t="shared" si="15"/>
        <v>6.3008364463978395E-2</v>
      </c>
      <c r="N251" s="14">
        <f t="shared" si="16"/>
        <v>6.3008364463978395E-2</v>
      </c>
      <c r="O251" s="11">
        <v>1.53</v>
      </c>
    </row>
    <row r="252" spans="12:15" x14ac:dyDescent="0.25">
      <c r="L252" s="11">
        <v>1.42</v>
      </c>
      <c r="M252" s="16">
        <f t="shared" si="15"/>
        <v>6.4255487818935753E-2</v>
      </c>
      <c r="N252" s="14">
        <f t="shared" si="16"/>
        <v>6.4255487818935753E-2</v>
      </c>
      <c r="O252" s="11">
        <v>1.52</v>
      </c>
    </row>
    <row r="253" spans="12:15" x14ac:dyDescent="0.25">
      <c r="L253" s="11">
        <v>1.41</v>
      </c>
      <c r="M253" s="16">
        <f t="shared" si="15"/>
        <v>6.5521712088916439E-2</v>
      </c>
      <c r="N253" s="14">
        <f t="shared" si="16"/>
        <v>6.5521712088916439E-2</v>
      </c>
      <c r="O253" s="11">
        <v>1.51</v>
      </c>
    </row>
    <row r="254" spans="12:15" x14ac:dyDescent="0.25">
      <c r="L254" s="11">
        <v>1.4</v>
      </c>
      <c r="M254" s="16">
        <f t="shared" si="15"/>
        <v>6.6807201268858085E-2</v>
      </c>
      <c r="N254" s="14">
        <f t="shared" si="16"/>
        <v>6.6807201268858085E-2</v>
      </c>
      <c r="O254" s="11">
        <v>1.5</v>
      </c>
    </row>
    <row r="255" spans="12:15" x14ac:dyDescent="0.25">
      <c r="L255" s="11">
        <v>1.39</v>
      </c>
      <c r="M255" s="16">
        <f t="shared" si="15"/>
        <v>6.8112117966725449E-2</v>
      </c>
      <c r="N255" s="14">
        <f t="shared" si="16"/>
        <v>6.8112117966725449E-2</v>
      </c>
      <c r="O255" s="11">
        <v>1.49</v>
      </c>
    </row>
    <row r="256" spans="12:15" x14ac:dyDescent="0.25">
      <c r="L256" s="11">
        <v>1.38</v>
      </c>
      <c r="M256" s="16">
        <f t="shared" si="15"/>
        <v>6.9436623333331671E-2</v>
      </c>
      <c r="N256" s="14">
        <f t="shared" si="16"/>
        <v>6.9436623333331671E-2</v>
      </c>
      <c r="O256" s="11">
        <v>1.48</v>
      </c>
    </row>
    <row r="257" spans="12:15" x14ac:dyDescent="0.25">
      <c r="L257" s="11">
        <v>1.37</v>
      </c>
      <c r="M257" s="16">
        <f t="shared" si="15"/>
        <v>7.078087699168556E-2</v>
      </c>
      <c r="N257" s="14">
        <f t="shared" si="16"/>
        <v>7.078087699168556E-2</v>
      </c>
      <c r="O257" s="11">
        <v>1.47</v>
      </c>
    </row>
    <row r="258" spans="12:15" x14ac:dyDescent="0.25">
      <c r="L258" s="11">
        <v>1.36</v>
      </c>
      <c r="M258" s="16">
        <f t="shared" si="15"/>
        <v>7.2145036965893805E-2</v>
      </c>
      <c r="N258" s="14">
        <f t="shared" si="16"/>
        <v>7.2145036965893805E-2</v>
      </c>
      <c r="O258" s="11">
        <v>1.46</v>
      </c>
    </row>
    <row r="259" spans="12:15" x14ac:dyDescent="0.25">
      <c r="L259" s="11">
        <v>1.35</v>
      </c>
      <c r="M259" s="16">
        <f t="shared" si="15"/>
        <v>7.3529259609648401E-2</v>
      </c>
      <c r="N259" s="14">
        <f t="shared" si="16"/>
        <v>7.3529259609648401E-2</v>
      </c>
      <c r="O259" s="11">
        <v>1.45</v>
      </c>
    </row>
    <row r="260" spans="12:15" x14ac:dyDescent="0.25">
      <c r="L260" s="11">
        <v>1.34</v>
      </c>
      <c r="M260" s="16">
        <f t="shared" si="15"/>
        <v>7.4933699534327047E-2</v>
      </c>
      <c r="N260" s="14">
        <f t="shared" si="16"/>
        <v>7.4933699534327047E-2</v>
      </c>
      <c r="O260" s="11">
        <v>1.44</v>
      </c>
    </row>
    <row r="261" spans="12:15" x14ac:dyDescent="0.25">
      <c r="L261" s="11">
        <v>1.33</v>
      </c>
      <c r="M261" s="16">
        <f t="shared" si="15"/>
        <v>7.6358509536739172E-2</v>
      </c>
      <c r="N261" s="14">
        <f t="shared" si="16"/>
        <v>7.6358509536739172E-2</v>
      </c>
      <c r="O261" s="11">
        <v>1.43</v>
      </c>
    </row>
    <row r="262" spans="12:15" x14ac:dyDescent="0.25">
      <c r="L262" s="11">
        <v>1.32</v>
      </c>
      <c r="M262" s="16">
        <f t="shared" si="15"/>
        <v>7.780384052654632E-2</v>
      </c>
      <c r="N262" s="14">
        <f t="shared" si="16"/>
        <v>7.780384052654632E-2</v>
      </c>
      <c r="O262" s="11">
        <v>1.42</v>
      </c>
    </row>
    <row r="263" spans="12:15" x14ac:dyDescent="0.25">
      <c r="L263" s="11">
        <v>1.31</v>
      </c>
      <c r="M263" s="16">
        <f t="shared" si="15"/>
        <v>7.9269841453392442E-2</v>
      </c>
      <c r="N263" s="14">
        <f t="shared" si="16"/>
        <v>7.9269841453392442E-2</v>
      </c>
      <c r="O263" s="11">
        <v>1.41</v>
      </c>
    </row>
    <row r="264" spans="12:15" x14ac:dyDescent="0.25">
      <c r="L264" s="11">
        <v>1.3</v>
      </c>
      <c r="M264" s="16">
        <f t="shared" si="15"/>
        <v>8.0756659233771066E-2</v>
      </c>
      <c r="N264" s="14">
        <f t="shared" si="16"/>
        <v>8.0756659233771066E-2</v>
      </c>
      <c r="O264" s="11">
        <v>1.4</v>
      </c>
    </row>
    <row r="265" spans="12:15" x14ac:dyDescent="0.25">
      <c r="L265" s="11">
        <v>1.29</v>
      </c>
      <c r="M265" s="16">
        <f t="shared" si="15"/>
        <v>8.2264438677668972E-2</v>
      </c>
      <c r="N265" s="14">
        <f t="shared" si="16"/>
        <v>8.2264438677668972E-2</v>
      </c>
      <c r="O265" s="11">
        <v>1.39</v>
      </c>
    </row>
    <row r="266" spans="12:15" x14ac:dyDescent="0.25">
      <c r="L266" s="11">
        <v>1.28</v>
      </c>
      <c r="M266" s="16">
        <f t="shared" si="15"/>
        <v>8.3793322415014249E-2</v>
      </c>
      <c r="N266" s="14">
        <f t="shared" si="16"/>
        <v>8.3793322415014249E-2</v>
      </c>
      <c r="O266" s="11">
        <v>1.38</v>
      </c>
    </row>
    <row r="267" spans="12:15" x14ac:dyDescent="0.25">
      <c r="L267" s="11">
        <v>1.27</v>
      </c>
      <c r="M267" s="16">
        <f t="shared" si="15"/>
        <v>8.5343450821966926E-2</v>
      </c>
      <c r="N267" s="14">
        <f t="shared" si="16"/>
        <v>8.5343450821966926E-2</v>
      </c>
      <c r="O267" s="11">
        <v>1.37</v>
      </c>
    </row>
    <row r="268" spans="12:15" x14ac:dyDescent="0.25">
      <c r="L268" s="11">
        <v>1.26</v>
      </c>
      <c r="M268" s="16">
        <f t="shared" si="15"/>
        <v>8.6914961947085034E-2</v>
      </c>
      <c r="N268" s="14">
        <f t="shared" si="16"/>
        <v>8.6914961947085034E-2</v>
      </c>
      <c r="O268" s="11">
        <v>1.36</v>
      </c>
    </row>
    <row r="269" spans="12:15" x14ac:dyDescent="0.25">
      <c r="L269" s="11">
        <v>1.25</v>
      </c>
      <c r="M269" s="16">
        <f t="shared" si="15"/>
        <v>8.8507991437401956E-2</v>
      </c>
      <c r="N269" s="14">
        <f t="shared" si="16"/>
        <v>8.8507991437401956E-2</v>
      </c>
      <c r="O269" s="11">
        <v>1.35</v>
      </c>
    </row>
    <row r="270" spans="12:15" x14ac:dyDescent="0.25">
      <c r="L270" s="11">
        <v>1.24</v>
      </c>
      <c r="M270" s="16">
        <f t="shared" si="15"/>
        <v>9.0122672464452491E-2</v>
      </c>
      <c r="N270" s="14">
        <f t="shared" si="16"/>
        <v>9.0122672464452491E-2</v>
      </c>
      <c r="O270" s="11">
        <v>1.34</v>
      </c>
    </row>
    <row r="271" spans="12:15" x14ac:dyDescent="0.25">
      <c r="L271" s="11">
        <v>1.23</v>
      </c>
      <c r="M271" s="16">
        <f t="shared" ref="M271:M334" si="17">1-NORMSDIST(L261)</f>
        <v>9.1759135650280821E-2</v>
      </c>
      <c r="N271" s="14">
        <f t="shared" si="16"/>
        <v>9.1759135650280821E-2</v>
      </c>
      <c r="O271" s="11">
        <v>1.33</v>
      </c>
    </row>
    <row r="272" spans="12:15" x14ac:dyDescent="0.25">
      <c r="L272" s="11">
        <v>1.22</v>
      </c>
      <c r="M272" s="16">
        <f t="shared" si="17"/>
        <v>9.3417508993471787E-2</v>
      </c>
      <c r="N272" s="14">
        <f t="shared" ref="N272:N335" si="18">M272</f>
        <v>9.3417508993471787E-2</v>
      </c>
      <c r="O272" s="11">
        <v>1.32</v>
      </c>
    </row>
    <row r="273" spans="12:15" x14ac:dyDescent="0.25">
      <c r="L273" s="11">
        <v>1.21</v>
      </c>
      <c r="M273" s="16">
        <f t="shared" si="17"/>
        <v>9.5097917795239018E-2</v>
      </c>
      <c r="N273" s="14">
        <f t="shared" si="18"/>
        <v>9.5097917795239018E-2</v>
      </c>
      <c r="O273" s="11">
        <v>1.31</v>
      </c>
    </row>
    <row r="274" spans="12:15" x14ac:dyDescent="0.25">
      <c r="L274" s="11">
        <v>1.2</v>
      </c>
      <c r="M274" s="16">
        <f t="shared" si="17"/>
        <v>9.6800484585610302E-2</v>
      </c>
      <c r="N274" s="14">
        <f t="shared" si="18"/>
        <v>9.6800484585610302E-2</v>
      </c>
      <c r="O274" s="11">
        <v>1.3</v>
      </c>
    </row>
    <row r="275" spans="12:15" x14ac:dyDescent="0.25">
      <c r="L275" s="11">
        <v>1.19</v>
      </c>
      <c r="M275" s="16">
        <f t="shared" si="17"/>
        <v>9.8525329049747867E-2</v>
      </c>
      <c r="N275" s="14">
        <f t="shared" si="18"/>
        <v>9.8525329049747867E-2</v>
      </c>
      <c r="O275" s="11">
        <v>1.29</v>
      </c>
    </row>
    <row r="276" spans="12:15" x14ac:dyDescent="0.25">
      <c r="L276" s="11">
        <v>1.18</v>
      </c>
      <c r="M276" s="16">
        <f t="shared" si="17"/>
        <v>0.10027256795444206</v>
      </c>
      <c r="N276" s="14">
        <f t="shared" si="18"/>
        <v>0.10027256795444206</v>
      </c>
      <c r="O276" s="11">
        <v>1.28</v>
      </c>
    </row>
    <row r="277" spans="12:15" x14ac:dyDescent="0.25">
      <c r="L277" s="11">
        <v>1.17</v>
      </c>
      <c r="M277" s="16">
        <f t="shared" si="17"/>
        <v>0.10204231507481909</v>
      </c>
      <c r="N277" s="14">
        <f t="shared" si="18"/>
        <v>0.10204231507481909</v>
      </c>
      <c r="O277" s="11">
        <v>1.27</v>
      </c>
    </row>
    <row r="278" spans="12:15" x14ac:dyDescent="0.25">
      <c r="L278" s="11">
        <v>1.1599999999999999</v>
      </c>
      <c r="M278" s="16">
        <f t="shared" si="17"/>
        <v>0.10383468112130034</v>
      </c>
      <c r="N278" s="14">
        <f t="shared" si="18"/>
        <v>0.10383468112130034</v>
      </c>
      <c r="O278" s="11">
        <v>1.26</v>
      </c>
    </row>
    <row r="279" spans="12:15" x14ac:dyDescent="0.25">
      <c r="L279" s="11">
        <v>1.1499999999999999</v>
      </c>
      <c r="M279" s="16">
        <f t="shared" si="17"/>
        <v>0.10564977366685524</v>
      </c>
      <c r="N279" s="14">
        <f t="shared" si="18"/>
        <v>0.10564977366685524</v>
      </c>
      <c r="O279" s="11">
        <v>1.25</v>
      </c>
    </row>
    <row r="280" spans="12:15" x14ac:dyDescent="0.25">
      <c r="L280" s="11">
        <v>1.1399999999999999</v>
      </c>
      <c r="M280" s="16">
        <f t="shared" si="17"/>
        <v>0.10748769707458694</v>
      </c>
      <c r="N280" s="14">
        <f t="shared" si="18"/>
        <v>0.10748769707458694</v>
      </c>
      <c r="O280" s="11">
        <v>1.24</v>
      </c>
    </row>
    <row r="281" spans="12:15" x14ac:dyDescent="0.25">
      <c r="L281" s="11">
        <v>1.1299999999999999</v>
      </c>
      <c r="M281" s="16">
        <f t="shared" si="17"/>
        <v>0.10934855242569186</v>
      </c>
      <c r="N281" s="14">
        <f t="shared" si="18"/>
        <v>0.10934855242569186</v>
      </c>
      <c r="O281" s="11">
        <v>1.23</v>
      </c>
    </row>
    <row r="282" spans="12:15" x14ac:dyDescent="0.25">
      <c r="L282" s="11">
        <v>1.1200000000000001</v>
      </c>
      <c r="M282" s="16">
        <f t="shared" si="17"/>
        <v>0.11123243744783462</v>
      </c>
      <c r="N282" s="14">
        <f t="shared" si="18"/>
        <v>0.11123243744783462</v>
      </c>
      <c r="O282" s="11">
        <v>1.22</v>
      </c>
    </row>
    <row r="283" spans="12:15" x14ac:dyDescent="0.25">
      <c r="L283" s="11">
        <v>1.1100000000000001</v>
      </c>
      <c r="M283" s="16">
        <f t="shared" si="17"/>
        <v>0.11313944644397722</v>
      </c>
      <c r="N283" s="14">
        <f t="shared" si="18"/>
        <v>0.11313944644397722</v>
      </c>
      <c r="O283" s="11">
        <v>1.21</v>
      </c>
    </row>
    <row r="284" spans="12:15" x14ac:dyDescent="0.25">
      <c r="L284" s="11">
        <v>1.1000000000000001</v>
      </c>
      <c r="M284" s="16">
        <f t="shared" si="17"/>
        <v>0.11506967022170822</v>
      </c>
      <c r="N284" s="14">
        <f t="shared" si="18"/>
        <v>0.11506967022170822</v>
      </c>
      <c r="O284" s="11">
        <v>1.2</v>
      </c>
    </row>
    <row r="285" spans="12:15" x14ac:dyDescent="0.25">
      <c r="L285" s="11">
        <v>1.0900000000000001</v>
      </c>
      <c r="M285" s="16">
        <f t="shared" si="17"/>
        <v>0.11702319602310862</v>
      </c>
      <c r="N285" s="14">
        <f t="shared" si="18"/>
        <v>0.11702319602310862</v>
      </c>
      <c r="O285" s="11">
        <v>1.19</v>
      </c>
    </row>
    <row r="286" spans="12:15" x14ac:dyDescent="0.25">
      <c r="L286" s="11">
        <v>1.08</v>
      </c>
      <c r="M286" s="16">
        <f t="shared" si="17"/>
        <v>0.11900010745520073</v>
      </c>
      <c r="N286" s="14">
        <f t="shared" si="18"/>
        <v>0.11900010745520073</v>
      </c>
      <c r="O286" s="11">
        <v>1.18</v>
      </c>
    </row>
    <row r="287" spans="12:15" x14ac:dyDescent="0.25">
      <c r="L287" s="11">
        <v>1.07</v>
      </c>
      <c r="M287" s="16">
        <f t="shared" si="17"/>
        <v>0.12100048442101818</v>
      </c>
      <c r="N287" s="14">
        <f t="shared" si="18"/>
        <v>0.12100048442101818</v>
      </c>
      <c r="O287" s="11">
        <v>1.17</v>
      </c>
    </row>
    <row r="288" spans="12:15" x14ac:dyDescent="0.25">
      <c r="L288" s="11">
        <v>1.06</v>
      </c>
      <c r="M288" s="16">
        <f t="shared" si="17"/>
        <v>0.12302440305134343</v>
      </c>
      <c r="N288" s="14">
        <f t="shared" si="18"/>
        <v>0.12302440305134343</v>
      </c>
      <c r="O288" s="11">
        <v>1.1599999999999999</v>
      </c>
    </row>
    <row r="289" spans="12:15" x14ac:dyDescent="0.25">
      <c r="L289" s="11">
        <v>1.05</v>
      </c>
      <c r="M289" s="16">
        <f t="shared" si="17"/>
        <v>0.12507193563715024</v>
      </c>
      <c r="N289" s="14">
        <f t="shared" si="18"/>
        <v>0.12507193563715024</v>
      </c>
      <c r="O289" s="11">
        <v>1.1499999999999999</v>
      </c>
    </row>
    <row r="290" spans="12:15" x14ac:dyDescent="0.25">
      <c r="L290" s="11">
        <v>1.04</v>
      </c>
      <c r="M290" s="16">
        <f t="shared" si="17"/>
        <v>0.12714315056279824</v>
      </c>
      <c r="N290" s="14">
        <f t="shared" si="18"/>
        <v>0.12714315056279824</v>
      </c>
      <c r="O290" s="11">
        <v>1.1399999999999999</v>
      </c>
    </row>
    <row r="291" spans="12:15" x14ac:dyDescent="0.25">
      <c r="L291" s="11">
        <v>1.03</v>
      </c>
      <c r="M291" s="16">
        <f t="shared" si="17"/>
        <v>0.1292381122400178</v>
      </c>
      <c r="N291" s="14">
        <f t="shared" si="18"/>
        <v>0.1292381122400178</v>
      </c>
      <c r="O291" s="11">
        <v>1.1299999999999999</v>
      </c>
    </row>
    <row r="292" spans="12:15" x14ac:dyDescent="0.25">
      <c r="L292" s="11">
        <v>1.02</v>
      </c>
      <c r="M292" s="16">
        <f t="shared" si="17"/>
        <v>0.13135688104273069</v>
      </c>
      <c r="N292" s="14">
        <f t="shared" si="18"/>
        <v>0.13135688104273069</v>
      </c>
      <c r="O292" s="11">
        <v>1.1200000000000001</v>
      </c>
    </row>
    <row r="293" spans="12:15" x14ac:dyDescent="0.25">
      <c r="L293" s="11">
        <v>1.01</v>
      </c>
      <c r="M293" s="16">
        <f t="shared" si="17"/>
        <v>0.13349951324274723</v>
      </c>
      <c r="N293" s="14">
        <f t="shared" si="18"/>
        <v>0.13349951324274723</v>
      </c>
      <c r="O293" s="11">
        <v>1.1100000000000001</v>
      </c>
    </row>
    <row r="294" spans="12:15" x14ac:dyDescent="0.25">
      <c r="L294" s="11">
        <v>1</v>
      </c>
      <c r="M294" s="16">
        <f t="shared" si="17"/>
        <v>0.13566606094638267</v>
      </c>
      <c r="N294" s="14">
        <f t="shared" si="18"/>
        <v>0.13566606094638267</v>
      </c>
      <c r="O294" s="11">
        <v>1.1000000000000001</v>
      </c>
    </row>
    <row r="295" spans="12:15" x14ac:dyDescent="0.25">
      <c r="L295" s="11">
        <v>0.99</v>
      </c>
      <c r="M295" s="16">
        <f t="shared" si="17"/>
        <v>0.1378565720320355</v>
      </c>
      <c r="N295" s="14">
        <f t="shared" si="18"/>
        <v>0.1378565720320355</v>
      </c>
      <c r="O295" s="11">
        <v>1.0900000000000001</v>
      </c>
    </row>
    <row r="296" spans="12:15" x14ac:dyDescent="0.25">
      <c r="L296" s="11">
        <v>0.98</v>
      </c>
      <c r="M296" s="16">
        <f t="shared" si="17"/>
        <v>0.14007109008876906</v>
      </c>
      <c r="N296" s="14">
        <f t="shared" si="18"/>
        <v>0.14007109008876906</v>
      </c>
      <c r="O296" s="11">
        <v>1.08</v>
      </c>
    </row>
    <row r="297" spans="12:15" x14ac:dyDescent="0.25">
      <c r="L297" s="11">
        <v>0.97</v>
      </c>
      <c r="M297" s="16">
        <f t="shared" si="17"/>
        <v>0.14230965435593923</v>
      </c>
      <c r="N297" s="14">
        <f t="shared" si="18"/>
        <v>0.14230965435593923</v>
      </c>
      <c r="O297" s="11">
        <v>1.07</v>
      </c>
    </row>
    <row r="298" spans="12:15" x14ac:dyDescent="0.25">
      <c r="L298" s="11">
        <v>0.96</v>
      </c>
      <c r="M298" s="16">
        <f t="shared" si="17"/>
        <v>0.14457229966390961</v>
      </c>
      <c r="N298" s="14">
        <f t="shared" si="18"/>
        <v>0.14457229966390961</v>
      </c>
      <c r="O298" s="11">
        <v>1.06</v>
      </c>
    </row>
    <row r="299" spans="12:15" x14ac:dyDescent="0.25">
      <c r="L299" s="11">
        <v>0.95</v>
      </c>
      <c r="M299" s="16">
        <f t="shared" si="17"/>
        <v>0.14685905637589591</v>
      </c>
      <c r="N299" s="14">
        <f t="shared" si="18"/>
        <v>0.14685905637589591</v>
      </c>
      <c r="O299" s="11">
        <v>1.05</v>
      </c>
    </row>
    <row r="300" spans="12:15" x14ac:dyDescent="0.25">
      <c r="L300" s="11">
        <v>0.94</v>
      </c>
      <c r="M300" s="16">
        <f t="shared" si="17"/>
        <v>0.14916995033098135</v>
      </c>
      <c r="N300" s="14">
        <f t="shared" si="18"/>
        <v>0.14916995033098135</v>
      </c>
      <c r="O300" s="11">
        <v>1.04</v>
      </c>
    </row>
    <row r="301" spans="12:15" x14ac:dyDescent="0.25">
      <c r="L301" s="11">
        <v>0.93</v>
      </c>
      <c r="M301" s="16">
        <f t="shared" si="17"/>
        <v>0.15150500278834367</v>
      </c>
      <c r="N301" s="14">
        <f t="shared" si="18"/>
        <v>0.15150500278834367</v>
      </c>
      <c r="O301" s="11">
        <v>1.03</v>
      </c>
    </row>
    <row r="302" spans="12:15" x14ac:dyDescent="0.25">
      <c r="L302" s="11">
        <v>0.92</v>
      </c>
      <c r="M302" s="16">
        <f t="shared" si="17"/>
        <v>0.15386423037273489</v>
      </c>
      <c r="N302" s="14">
        <f t="shared" si="18"/>
        <v>0.15386423037273489</v>
      </c>
      <c r="O302" s="11">
        <v>1.02</v>
      </c>
    </row>
    <row r="303" spans="12:15" x14ac:dyDescent="0.25">
      <c r="L303" s="11">
        <v>0.91</v>
      </c>
      <c r="M303" s="16">
        <f t="shared" si="17"/>
        <v>0.15624764502125454</v>
      </c>
      <c r="N303" s="14">
        <f t="shared" si="18"/>
        <v>0.15624764502125454</v>
      </c>
      <c r="O303" s="11">
        <v>1.01</v>
      </c>
    </row>
    <row r="304" spans="12:15" x14ac:dyDescent="0.25">
      <c r="L304" s="11">
        <v>0.9</v>
      </c>
      <c r="M304" s="16">
        <f t="shared" si="17"/>
        <v>0.15865525393145696</v>
      </c>
      <c r="N304" s="14">
        <f t="shared" si="18"/>
        <v>0.15865525393145696</v>
      </c>
      <c r="O304" s="11">
        <v>1</v>
      </c>
    </row>
    <row r="305" spans="12:15" x14ac:dyDescent="0.25">
      <c r="L305" s="11">
        <v>0.89</v>
      </c>
      <c r="M305" s="16">
        <f t="shared" si="17"/>
        <v>0.16108705951083091</v>
      </c>
      <c r="N305" s="14">
        <f t="shared" si="18"/>
        <v>0.16108705951083091</v>
      </c>
      <c r="O305" s="11">
        <v>0.99</v>
      </c>
    </row>
    <row r="306" spans="12:15" x14ac:dyDescent="0.25">
      <c r="L306" s="11">
        <v>0.88</v>
      </c>
      <c r="M306" s="16">
        <f t="shared" si="17"/>
        <v>0.16354305932769231</v>
      </c>
      <c r="N306" s="14">
        <f t="shared" si="18"/>
        <v>0.16354305932769231</v>
      </c>
      <c r="O306" s="11">
        <v>0.98</v>
      </c>
    </row>
    <row r="307" spans="12:15" x14ac:dyDescent="0.25">
      <c r="L307" s="11">
        <v>0.87</v>
      </c>
      <c r="M307" s="16">
        <f t="shared" si="17"/>
        <v>0.16602324606352958</v>
      </c>
      <c r="N307" s="14">
        <f t="shared" si="18"/>
        <v>0.16602324606352958</v>
      </c>
      <c r="O307" s="11">
        <v>0.97</v>
      </c>
    </row>
    <row r="308" spans="12:15" x14ac:dyDescent="0.25">
      <c r="L308" s="11">
        <v>0.86</v>
      </c>
      <c r="M308" s="16">
        <f t="shared" si="17"/>
        <v>0.16852760746683781</v>
      </c>
      <c r="N308" s="14">
        <f t="shared" si="18"/>
        <v>0.16852760746683781</v>
      </c>
      <c r="O308" s="11">
        <v>0.96</v>
      </c>
    </row>
    <row r="309" spans="12:15" x14ac:dyDescent="0.25">
      <c r="L309" s="11">
        <v>0.85</v>
      </c>
      <c r="M309" s="16">
        <f t="shared" si="17"/>
        <v>0.17105612630848188</v>
      </c>
      <c r="N309" s="14">
        <f t="shared" si="18"/>
        <v>0.17105612630848188</v>
      </c>
      <c r="O309" s="11">
        <v>0.95</v>
      </c>
    </row>
    <row r="310" spans="12:15" x14ac:dyDescent="0.25">
      <c r="L310" s="11">
        <v>0.84</v>
      </c>
      <c r="M310" s="16">
        <f t="shared" si="17"/>
        <v>0.17360878033862459</v>
      </c>
      <c r="N310" s="14">
        <f t="shared" si="18"/>
        <v>0.17360878033862459</v>
      </c>
      <c r="O310" s="11">
        <v>0.94</v>
      </c>
    </row>
    <row r="311" spans="12:15" x14ac:dyDescent="0.25">
      <c r="L311" s="11">
        <v>0.83</v>
      </c>
      <c r="M311" s="16">
        <f t="shared" si="17"/>
        <v>0.17618554224525784</v>
      </c>
      <c r="N311" s="14">
        <f t="shared" si="18"/>
        <v>0.17618554224525784</v>
      </c>
      <c r="O311" s="11">
        <v>0.93</v>
      </c>
    </row>
    <row r="312" spans="12:15" x14ac:dyDescent="0.25">
      <c r="L312" s="11">
        <v>0.82</v>
      </c>
      <c r="M312" s="16">
        <f t="shared" si="17"/>
        <v>0.17878637961437172</v>
      </c>
      <c r="N312" s="14">
        <f t="shared" si="18"/>
        <v>0.17878637961437172</v>
      </c>
      <c r="O312" s="11">
        <v>0.92</v>
      </c>
    </row>
    <row r="313" spans="12:15" x14ac:dyDescent="0.25">
      <c r="L313" s="11">
        <v>0.81</v>
      </c>
      <c r="M313" s="16">
        <f t="shared" si="17"/>
        <v>0.18141125489179721</v>
      </c>
      <c r="N313" s="14">
        <f t="shared" si="18"/>
        <v>0.18141125489179721</v>
      </c>
      <c r="O313" s="11">
        <v>0.91</v>
      </c>
    </row>
    <row r="314" spans="12:15" x14ac:dyDescent="0.25">
      <c r="L314" s="11">
        <v>0.8</v>
      </c>
      <c r="M314" s="16">
        <f t="shared" si="17"/>
        <v>0.18406012534675953</v>
      </c>
      <c r="N314" s="14">
        <f t="shared" si="18"/>
        <v>0.18406012534675953</v>
      </c>
      <c r="O314" s="11">
        <v>0.9</v>
      </c>
    </row>
    <row r="315" spans="12:15" x14ac:dyDescent="0.25">
      <c r="L315" s="11">
        <v>0.79</v>
      </c>
      <c r="M315" s="16">
        <f t="shared" si="17"/>
        <v>0.18673294303717258</v>
      </c>
      <c r="N315" s="14">
        <f t="shared" si="18"/>
        <v>0.18673294303717258</v>
      </c>
      <c r="O315" s="11">
        <v>0.89</v>
      </c>
    </row>
    <row r="316" spans="12:15" x14ac:dyDescent="0.25">
      <c r="L316" s="11">
        <v>0.78</v>
      </c>
      <c r="M316" s="16">
        <f t="shared" si="17"/>
        <v>0.18942965477671214</v>
      </c>
      <c r="N316" s="14">
        <f t="shared" si="18"/>
        <v>0.18942965477671214</v>
      </c>
      <c r="O316" s="11">
        <v>0.88</v>
      </c>
    </row>
    <row r="317" spans="12:15" x14ac:dyDescent="0.25">
      <c r="L317" s="11">
        <v>0.77</v>
      </c>
      <c r="M317" s="16">
        <f t="shared" si="17"/>
        <v>0.19215020210369627</v>
      </c>
      <c r="N317" s="14">
        <f t="shared" si="18"/>
        <v>0.19215020210369627</v>
      </c>
      <c r="O317" s="11">
        <v>0.87</v>
      </c>
    </row>
    <row r="318" spans="12:15" x14ac:dyDescent="0.25">
      <c r="L318" s="11">
        <v>0.76</v>
      </c>
      <c r="M318" s="16">
        <f t="shared" si="17"/>
        <v>0.19489452125180828</v>
      </c>
      <c r="N318" s="14">
        <f t="shared" si="18"/>
        <v>0.19489452125180828</v>
      </c>
      <c r="O318" s="11">
        <v>0.86</v>
      </c>
    </row>
    <row r="319" spans="12:15" x14ac:dyDescent="0.25">
      <c r="L319" s="11">
        <v>0.75</v>
      </c>
      <c r="M319" s="16">
        <f t="shared" si="17"/>
        <v>0.19766254312269238</v>
      </c>
      <c r="N319" s="14">
        <f t="shared" si="18"/>
        <v>0.19766254312269238</v>
      </c>
      <c r="O319" s="11">
        <v>0.85</v>
      </c>
    </row>
    <row r="320" spans="12:15" x14ac:dyDescent="0.25">
      <c r="L320" s="11">
        <v>0.74</v>
      </c>
      <c r="M320" s="16">
        <f t="shared" si="17"/>
        <v>0.20045419326044966</v>
      </c>
      <c r="N320" s="14">
        <f t="shared" si="18"/>
        <v>0.20045419326044966</v>
      </c>
      <c r="O320" s="11">
        <v>0.84</v>
      </c>
    </row>
    <row r="321" spans="12:15" x14ac:dyDescent="0.25">
      <c r="L321" s="11">
        <v>0.73</v>
      </c>
      <c r="M321" s="16">
        <f t="shared" si="17"/>
        <v>0.20326939182806847</v>
      </c>
      <c r="N321" s="14">
        <f t="shared" si="18"/>
        <v>0.20326939182806847</v>
      </c>
      <c r="O321" s="11">
        <v>0.83</v>
      </c>
    </row>
    <row r="322" spans="12:15" x14ac:dyDescent="0.25">
      <c r="L322" s="11">
        <v>0.72</v>
      </c>
      <c r="M322" s="16">
        <f t="shared" si="17"/>
        <v>0.20610805358581308</v>
      </c>
      <c r="N322" s="14">
        <f t="shared" si="18"/>
        <v>0.20610805358581308</v>
      </c>
      <c r="O322" s="11">
        <v>0.82</v>
      </c>
    </row>
    <row r="323" spans="12:15" x14ac:dyDescent="0.25">
      <c r="L323" s="11">
        <v>0.71</v>
      </c>
      <c r="M323" s="16">
        <f t="shared" si="17"/>
        <v>0.20897008787160165</v>
      </c>
      <c r="N323" s="14">
        <f t="shared" si="18"/>
        <v>0.20897008787160165</v>
      </c>
      <c r="O323" s="11">
        <v>0.81</v>
      </c>
    </row>
    <row r="324" spans="12:15" x14ac:dyDescent="0.25">
      <c r="L324" s="11">
        <v>0.7</v>
      </c>
      <c r="M324" s="16">
        <f t="shared" si="17"/>
        <v>0.21185539858339664</v>
      </c>
      <c r="N324" s="14">
        <f t="shared" si="18"/>
        <v>0.21185539858339664</v>
      </c>
      <c r="O324" s="11">
        <v>0.8</v>
      </c>
    </row>
    <row r="325" spans="12:15" x14ac:dyDescent="0.25">
      <c r="L325" s="11">
        <v>0.69</v>
      </c>
      <c r="M325" s="16">
        <f t="shared" si="17"/>
        <v>0.21476388416363712</v>
      </c>
      <c r="N325" s="14">
        <f t="shared" si="18"/>
        <v>0.21476388416363712</v>
      </c>
      <c r="O325" s="11">
        <v>0.79</v>
      </c>
    </row>
    <row r="326" spans="12:15" x14ac:dyDescent="0.25">
      <c r="L326" s="11">
        <v>0.68</v>
      </c>
      <c r="M326" s="16">
        <f t="shared" si="17"/>
        <v>0.21769543758573306</v>
      </c>
      <c r="N326" s="14">
        <f t="shared" si="18"/>
        <v>0.21769543758573306</v>
      </c>
      <c r="O326" s="11">
        <v>0.78</v>
      </c>
    </row>
    <row r="327" spans="12:15" x14ac:dyDescent="0.25">
      <c r="L327" s="11">
        <v>0.67</v>
      </c>
      <c r="M327" s="16">
        <f t="shared" si="17"/>
        <v>0.22064994634264956</v>
      </c>
      <c r="N327" s="14">
        <f t="shared" si="18"/>
        <v>0.22064994634264956</v>
      </c>
      <c r="O327" s="11">
        <v>0.77</v>
      </c>
    </row>
    <row r="328" spans="12:15" x14ac:dyDescent="0.25">
      <c r="L328" s="11">
        <v>0.66</v>
      </c>
      <c r="M328" s="16">
        <f t="shared" si="17"/>
        <v>0.22362729243759938</v>
      </c>
      <c r="N328" s="14">
        <f t="shared" si="18"/>
        <v>0.22362729243759938</v>
      </c>
      <c r="O328" s="11">
        <v>0.76</v>
      </c>
    </row>
    <row r="329" spans="12:15" x14ac:dyDescent="0.25">
      <c r="L329" s="11">
        <v>0.65</v>
      </c>
      <c r="M329" s="16">
        <f t="shared" si="17"/>
        <v>0.22662735237686826</v>
      </c>
      <c r="N329" s="14">
        <f t="shared" si="18"/>
        <v>0.22662735237686826</v>
      </c>
      <c r="O329" s="11">
        <v>0.75</v>
      </c>
    </row>
    <row r="330" spans="12:15" x14ac:dyDescent="0.25">
      <c r="L330" s="11">
        <v>0.64</v>
      </c>
      <c r="M330" s="16">
        <f t="shared" si="17"/>
        <v>0.22964999716479062</v>
      </c>
      <c r="N330" s="14">
        <f t="shared" si="18"/>
        <v>0.22964999716479062</v>
      </c>
      <c r="O330" s="11">
        <v>0.74</v>
      </c>
    </row>
    <row r="331" spans="12:15" x14ac:dyDescent="0.25">
      <c r="L331" s="11">
        <v>0.63</v>
      </c>
      <c r="M331" s="16">
        <f t="shared" si="17"/>
        <v>0.23269509230089747</v>
      </c>
      <c r="N331" s="14">
        <f t="shared" si="18"/>
        <v>0.23269509230089747</v>
      </c>
      <c r="O331" s="11">
        <v>0.73</v>
      </c>
    </row>
    <row r="332" spans="12:15" x14ac:dyDescent="0.25">
      <c r="L332" s="11">
        <v>0.62</v>
      </c>
      <c r="M332" s="16">
        <f t="shared" si="17"/>
        <v>0.23576249777925118</v>
      </c>
      <c r="N332" s="14">
        <f t="shared" si="18"/>
        <v>0.23576249777925118</v>
      </c>
      <c r="O332" s="11">
        <v>0.72</v>
      </c>
    </row>
    <row r="333" spans="12:15" x14ac:dyDescent="0.25">
      <c r="L333" s="11">
        <v>0.61</v>
      </c>
      <c r="M333" s="16">
        <f t="shared" si="17"/>
        <v>0.23885206808998671</v>
      </c>
      <c r="N333" s="14">
        <f t="shared" si="18"/>
        <v>0.23885206808998671</v>
      </c>
      <c r="O333" s="11">
        <v>0.71</v>
      </c>
    </row>
    <row r="334" spans="12:15" x14ac:dyDescent="0.25">
      <c r="L334" s="11">
        <v>0.6</v>
      </c>
      <c r="M334" s="16">
        <f t="shared" si="17"/>
        <v>0.24196365222307303</v>
      </c>
      <c r="N334" s="14">
        <f t="shared" si="18"/>
        <v>0.24196365222307303</v>
      </c>
      <c r="O334" s="11">
        <v>0.7</v>
      </c>
    </row>
    <row r="335" spans="12:15" x14ac:dyDescent="0.25">
      <c r="L335" s="11">
        <v>0.59</v>
      </c>
      <c r="M335" s="16">
        <f t="shared" ref="M335:M398" si="19">1-NORMSDIST(L325)</f>
        <v>0.24509709367430943</v>
      </c>
      <c r="N335" s="14">
        <f t="shared" si="18"/>
        <v>0.24509709367430943</v>
      </c>
      <c r="O335" s="11">
        <v>0.69</v>
      </c>
    </row>
    <row r="336" spans="12:15" x14ac:dyDescent="0.25">
      <c r="L336" s="11">
        <v>0.57999999999999996</v>
      </c>
      <c r="M336" s="16">
        <f t="shared" si="19"/>
        <v>0.24825223045357048</v>
      </c>
      <c r="N336" s="14">
        <f t="shared" ref="N336:N399" si="20">M336</f>
        <v>0.24825223045357048</v>
      </c>
      <c r="O336" s="11">
        <v>0.68</v>
      </c>
    </row>
    <row r="337" spans="12:15" x14ac:dyDescent="0.25">
      <c r="L337" s="11">
        <v>0.56999999999999995</v>
      </c>
      <c r="M337" s="16">
        <f t="shared" si="19"/>
        <v>0.25142889509531008</v>
      </c>
      <c r="N337" s="14">
        <f t="shared" si="20"/>
        <v>0.25142889509531008</v>
      </c>
      <c r="O337" s="11">
        <v>0.67</v>
      </c>
    </row>
    <row r="338" spans="12:15" x14ac:dyDescent="0.25">
      <c r="L338" s="11">
        <v>0.56000000000000005</v>
      </c>
      <c r="M338" s="16">
        <f t="shared" si="19"/>
        <v>0.25462691467133602</v>
      </c>
      <c r="N338" s="14">
        <f t="shared" si="20"/>
        <v>0.25462691467133602</v>
      </c>
      <c r="O338" s="11">
        <v>0.66</v>
      </c>
    </row>
    <row r="339" spans="12:15" x14ac:dyDescent="0.25">
      <c r="L339" s="11">
        <v>0.55000000000000004</v>
      </c>
      <c r="M339" s="16">
        <f t="shared" si="19"/>
        <v>0.25784611080586473</v>
      </c>
      <c r="N339" s="14">
        <f t="shared" si="20"/>
        <v>0.25784611080586473</v>
      </c>
      <c r="O339" s="11">
        <v>0.65</v>
      </c>
    </row>
    <row r="340" spans="12:15" x14ac:dyDescent="0.25">
      <c r="L340" s="11">
        <v>0.54</v>
      </c>
      <c r="M340" s="16">
        <f t="shared" si="19"/>
        <v>0.26108629969286157</v>
      </c>
      <c r="N340" s="14">
        <f t="shared" si="20"/>
        <v>0.26108629969286157</v>
      </c>
      <c r="O340" s="11">
        <v>0.64</v>
      </c>
    </row>
    <row r="341" spans="12:15" x14ac:dyDescent="0.25">
      <c r="L341" s="11">
        <v>0.53</v>
      </c>
      <c r="M341" s="16">
        <f t="shared" si="19"/>
        <v>0.26434729211567753</v>
      </c>
      <c r="N341" s="14">
        <f t="shared" si="20"/>
        <v>0.26434729211567753</v>
      </c>
      <c r="O341" s="11">
        <v>0.63</v>
      </c>
    </row>
    <row r="342" spans="12:15" x14ac:dyDescent="0.25">
      <c r="L342" s="11">
        <v>0.52</v>
      </c>
      <c r="M342" s="16">
        <f t="shared" si="19"/>
        <v>0.267628893468983</v>
      </c>
      <c r="N342" s="14">
        <f t="shared" si="20"/>
        <v>0.267628893468983</v>
      </c>
      <c r="O342" s="11">
        <v>0.62</v>
      </c>
    </row>
    <row r="343" spans="12:15" x14ac:dyDescent="0.25">
      <c r="L343" s="11">
        <v>0.51</v>
      </c>
      <c r="M343" s="16">
        <f t="shared" si="19"/>
        <v>0.27093090378300566</v>
      </c>
      <c r="N343" s="14">
        <f t="shared" si="20"/>
        <v>0.27093090378300566</v>
      </c>
      <c r="O343" s="11">
        <v>0.61</v>
      </c>
    </row>
    <row r="344" spans="12:15" x14ac:dyDescent="0.25">
      <c r="L344" s="11">
        <v>0.5</v>
      </c>
      <c r="M344" s="16">
        <f t="shared" si="19"/>
        <v>0.27425311775007355</v>
      </c>
      <c r="N344" s="14">
        <f t="shared" si="20"/>
        <v>0.27425311775007355</v>
      </c>
      <c r="O344" s="11">
        <v>0.6</v>
      </c>
    </row>
    <row r="345" spans="12:15" x14ac:dyDescent="0.25">
      <c r="L345" s="11">
        <v>0.49</v>
      </c>
      <c r="M345" s="16">
        <f t="shared" si="19"/>
        <v>0.27759532475346493</v>
      </c>
      <c r="N345" s="14">
        <f t="shared" si="20"/>
        <v>0.27759532475346493</v>
      </c>
      <c r="O345" s="11">
        <v>0.59</v>
      </c>
    </row>
    <row r="346" spans="12:15" x14ac:dyDescent="0.25">
      <c r="L346" s="11">
        <v>0.48</v>
      </c>
      <c r="M346" s="16">
        <f t="shared" si="19"/>
        <v>0.2809573088985643</v>
      </c>
      <c r="N346" s="14">
        <f t="shared" si="20"/>
        <v>0.2809573088985643</v>
      </c>
      <c r="O346" s="11">
        <v>0.57999999999999996</v>
      </c>
    </row>
    <row r="347" spans="12:15" x14ac:dyDescent="0.25">
      <c r="L347" s="11">
        <v>0.47</v>
      </c>
      <c r="M347" s="16">
        <f t="shared" si="19"/>
        <v>0.28433884904632412</v>
      </c>
      <c r="N347" s="14">
        <f t="shared" si="20"/>
        <v>0.28433884904632412</v>
      </c>
      <c r="O347" s="11">
        <v>0.56999999999999995</v>
      </c>
    </row>
    <row r="348" spans="12:15" x14ac:dyDescent="0.25">
      <c r="L348" s="11">
        <v>0.46</v>
      </c>
      <c r="M348" s="16">
        <f t="shared" si="19"/>
        <v>0.28773971884902705</v>
      </c>
      <c r="N348" s="14">
        <f t="shared" si="20"/>
        <v>0.28773971884902705</v>
      </c>
      <c r="O348" s="11">
        <v>0.56000000000000005</v>
      </c>
    </row>
    <row r="349" spans="12:15" x14ac:dyDescent="0.25">
      <c r="L349" s="11">
        <v>0.45</v>
      </c>
      <c r="M349" s="16">
        <f t="shared" si="19"/>
        <v>0.29115968678834636</v>
      </c>
      <c r="N349" s="14">
        <f t="shared" si="20"/>
        <v>0.29115968678834636</v>
      </c>
      <c r="O349" s="11">
        <v>0.55000000000000004</v>
      </c>
    </row>
    <row r="350" spans="12:15" x14ac:dyDescent="0.25">
      <c r="L350" s="11">
        <v>0.44</v>
      </c>
      <c r="M350" s="16">
        <f t="shared" si="19"/>
        <v>0.29459851621569799</v>
      </c>
      <c r="N350" s="14">
        <f t="shared" si="20"/>
        <v>0.29459851621569799</v>
      </c>
      <c r="O350" s="11">
        <v>0.54</v>
      </c>
    </row>
    <row r="351" spans="12:15" x14ac:dyDescent="0.25">
      <c r="L351" s="11">
        <v>0.43</v>
      </c>
      <c r="M351" s="16">
        <f t="shared" si="19"/>
        <v>0.29805596539487644</v>
      </c>
      <c r="N351" s="14">
        <f t="shared" si="20"/>
        <v>0.29805596539487644</v>
      </c>
      <c r="O351" s="11">
        <v>0.53</v>
      </c>
    </row>
    <row r="352" spans="12:15" x14ac:dyDescent="0.25">
      <c r="L352" s="11">
        <v>0.42</v>
      </c>
      <c r="M352" s="16">
        <f t="shared" si="19"/>
        <v>0.30153178754696619</v>
      </c>
      <c r="N352" s="14">
        <f t="shared" si="20"/>
        <v>0.30153178754696619</v>
      </c>
      <c r="O352" s="11">
        <v>0.52</v>
      </c>
    </row>
    <row r="353" spans="12:15" x14ac:dyDescent="0.25">
      <c r="L353" s="11">
        <v>0.41</v>
      </c>
      <c r="M353" s="16">
        <f t="shared" si="19"/>
        <v>0.30502573089751939</v>
      </c>
      <c r="N353" s="14">
        <f t="shared" si="20"/>
        <v>0.30502573089751939</v>
      </c>
      <c r="O353" s="11">
        <v>0.51</v>
      </c>
    </row>
    <row r="354" spans="12:15" x14ac:dyDescent="0.25">
      <c r="L354" s="11">
        <v>0.4</v>
      </c>
      <c r="M354" s="16">
        <f t="shared" si="19"/>
        <v>0.30853753872598688</v>
      </c>
      <c r="N354" s="14">
        <f t="shared" si="20"/>
        <v>0.30853753872598688</v>
      </c>
      <c r="O354" s="11">
        <v>0.5</v>
      </c>
    </row>
    <row r="355" spans="12:15" x14ac:dyDescent="0.25">
      <c r="L355" s="11">
        <v>0.39</v>
      </c>
      <c r="M355" s="16">
        <f t="shared" si="19"/>
        <v>0.31206694941739055</v>
      </c>
      <c r="N355" s="14">
        <f t="shared" si="20"/>
        <v>0.31206694941739055</v>
      </c>
      <c r="O355" s="11">
        <v>0.49</v>
      </c>
    </row>
    <row r="356" spans="12:15" x14ac:dyDescent="0.25">
      <c r="L356" s="11">
        <v>0.38</v>
      </c>
      <c r="M356" s="16">
        <f t="shared" si="19"/>
        <v>0.31561369651622262</v>
      </c>
      <c r="N356" s="14">
        <f t="shared" si="20"/>
        <v>0.31561369651622262</v>
      </c>
      <c r="O356" s="11">
        <v>0.48</v>
      </c>
    </row>
    <row r="357" spans="12:15" x14ac:dyDescent="0.25">
      <c r="L357" s="11">
        <v>0.37</v>
      </c>
      <c r="M357" s="16">
        <f t="shared" si="19"/>
        <v>0.3191775087825558</v>
      </c>
      <c r="N357" s="14">
        <f t="shared" si="20"/>
        <v>0.3191775087825558</v>
      </c>
      <c r="O357" s="11">
        <v>0.47</v>
      </c>
    </row>
    <row r="358" spans="12:15" x14ac:dyDescent="0.25">
      <c r="L358" s="11">
        <v>0.36</v>
      </c>
      <c r="M358" s="16">
        <f t="shared" si="19"/>
        <v>0.32275811025034773</v>
      </c>
      <c r="N358" s="14">
        <f t="shared" si="20"/>
        <v>0.32275811025034773</v>
      </c>
      <c r="O358" s="11">
        <v>0.46</v>
      </c>
    </row>
    <row r="359" spans="12:15" x14ac:dyDescent="0.25">
      <c r="L359" s="11">
        <v>0.35</v>
      </c>
      <c r="M359" s="16">
        <f t="shared" si="19"/>
        <v>0.32635522028791997</v>
      </c>
      <c r="N359" s="14">
        <f t="shared" si="20"/>
        <v>0.32635522028791997</v>
      </c>
      <c r="O359" s="11">
        <v>0.45</v>
      </c>
    </row>
    <row r="360" spans="12:15" x14ac:dyDescent="0.25">
      <c r="L360" s="11">
        <v>0.34</v>
      </c>
      <c r="M360" s="16">
        <f t="shared" si="19"/>
        <v>0.32996855366059363</v>
      </c>
      <c r="N360" s="14">
        <f t="shared" si="20"/>
        <v>0.32996855366059363</v>
      </c>
      <c r="O360" s="11">
        <v>0.44</v>
      </c>
    </row>
    <row r="361" spans="12:15" x14ac:dyDescent="0.25">
      <c r="L361" s="11">
        <v>0.33</v>
      </c>
      <c r="M361" s="16">
        <f t="shared" si="19"/>
        <v>0.33359782059545762</v>
      </c>
      <c r="N361" s="14">
        <f t="shared" si="20"/>
        <v>0.33359782059545762</v>
      </c>
      <c r="O361" s="11">
        <v>0.43</v>
      </c>
    </row>
    <row r="362" spans="12:15" x14ac:dyDescent="0.25">
      <c r="L362" s="11">
        <v>0.32</v>
      </c>
      <c r="M362" s="16">
        <f t="shared" si="19"/>
        <v>0.33724272684824952</v>
      </c>
      <c r="N362" s="14">
        <f t="shared" si="20"/>
        <v>0.33724272684824952</v>
      </c>
      <c r="O362" s="11">
        <v>0.42</v>
      </c>
    </row>
    <row r="363" spans="12:15" x14ac:dyDescent="0.25">
      <c r="L363" s="11">
        <v>0.31</v>
      </c>
      <c r="M363" s="16">
        <f t="shared" si="19"/>
        <v>0.34090297377232259</v>
      </c>
      <c r="N363" s="14">
        <f t="shared" si="20"/>
        <v>0.34090297377232259</v>
      </c>
      <c r="O363" s="11">
        <v>0.41</v>
      </c>
    </row>
    <row r="364" spans="12:15" x14ac:dyDescent="0.25">
      <c r="L364" s="11">
        <v>0.3</v>
      </c>
      <c r="M364" s="16">
        <f t="shared" si="19"/>
        <v>0.34457825838967571</v>
      </c>
      <c r="N364" s="14">
        <f t="shared" si="20"/>
        <v>0.34457825838967571</v>
      </c>
      <c r="O364" s="11">
        <v>0.4</v>
      </c>
    </row>
    <row r="365" spans="12:15" x14ac:dyDescent="0.25">
      <c r="L365" s="11">
        <v>0.28999999999999998</v>
      </c>
      <c r="M365" s="16">
        <f t="shared" si="19"/>
        <v>0.34826827346401756</v>
      </c>
      <c r="N365" s="14">
        <f t="shared" si="20"/>
        <v>0.34826827346401756</v>
      </c>
      <c r="O365" s="11">
        <v>0.39</v>
      </c>
    </row>
    <row r="366" spans="12:15" x14ac:dyDescent="0.25">
      <c r="L366" s="11">
        <v>0.28000000000000003</v>
      </c>
      <c r="M366" s="16">
        <f t="shared" si="19"/>
        <v>0.35197270757583721</v>
      </c>
      <c r="N366" s="14">
        <f t="shared" si="20"/>
        <v>0.35197270757583721</v>
      </c>
      <c r="O366" s="11">
        <v>0.38</v>
      </c>
    </row>
    <row r="367" spans="12:15" x14ac:dyDescent="0.25">
      <c r="L367" s="11">
        <v>0.27</v>
      </c>
      <c r="M367" s="16">
        <f t="shared" si="19"/>
        <v>0.35569124519945317</v>
      </c>
      <c r="N367" s="14">
        <f t="shared" si="20"/>
        <v>0.35569124519945317</v>
      </c>
      <c r="O367" s="11">
        <v>0.37</v>
      </c>
    </row>
    <row r="368" spans="12:15" x14ac:dyDescent="0.25">
      <c r="L368" s="11">
        <v>0.26</v>
      </c>
      <c r="M368" s="16">
        <f t="shared" si="19"/>
        <v>0.35942356678200871</v>
      </c>
      <c r="N368" s="14">
        <f t="shared" si="20"/>
        <v>0.35942356678200871</v>
      </c>
      <c r="O368" s="11">
        <v>0.36</v>
      </c>
    </row>
    <row r="369" spans="12:15" x14ac:dyDescent="0.25">
      <c r="L369" s="11">
        <v>0.25</v>
      </c>
      <c r="M369" s="16">
        <f t="shared" si="19"/>
        <v>0.3631693488243809</v>
      </c>
      <c r="N369" s="14">
        <f t="shared" si="20"/>
        <v>0.3631693488243809</v>
      </c>
      <c r="O369" s="11">
        <v>0.35</v>
      </c>
    </row>
    <row r="370" spans="12:15" x14ac:dyDescent="0.25">
      <c r="L370" s="11">
        <v>0.24</v>
      </c>
      <c r="M370" s="16">
        <f t="shared" si="19"/>
        <v>0.36692826396397193</v>
      </c>
      <c r="N370" s="14">
        <f t="shared" si="20"/>
        <v>0.36692826396397193</v>
      </c>
      <c r="O370" s="11">
        <v>0.34</v>
      </c>
    </row>
    <row r="371" spans="12:15" x14ac:dyDescent="0.25">
      <c r="L371" s="11">
        <v>0.23</v>
      </c>
      <c r="M371" s="16">
        <f t="shared" si="19"/>
        <v>0.37069998105934643</v>
      </c>
      <c r="N371" s="14">
        <f t="shared" si="20"/>
        <v>0.37069998105934643</v>
      </c>
      <c r="O371" s="11">
        <v>0.33</v>
      </c>
    </row>
    <row r="372" spans="12:15" x14ac:dyDescent="0.25">
      <c r="L372" s="11">
        <v>0.22</v>
      </c>
      <c r="M372" s="16">
        <f t="shared" si="19"/>
        <v>0.37448416527667994</v>
      </c>
      <c r="N372" s="14">
        <f t="shared" si="20"/>
        <v>0.37448416527667994</v>
      </c>
      <c r="O372" s="11">
        <v>0.32</v>
      </c>
    </row>
    <row r="373" spans="12:15" x14ac:dyDescent="0.25">
      <c r="L373" s="11">
        <v>0.21</v>
      </c>
      <c r="M373" s="16">
        <f t="shared" si="19"/>
        <v>0.37828047817798072</v>
      </c>
      <c r="N373" s="14">
        <f t="shared" si="20"/>
        <v>0.37828047817798072</v>
      </c>
      <c r="O373" s="11">
        <v>0.31</v>
      </c>
    </row>
    <row r="374" spans="12:15" x14ac:dyDescent="0.25">
      <c r="L374" s="11">
        <v>0.2</v>
      </c>
      <c r="M374" s="16">
        <f t="shared" si="19"/>
        <v>0.38208857781104733</v>
      </c>
      <c r="N374" s="14">
        <f t="shared" si="20"/>
        <v>0.38208857781104733</v>
      </c>
      <c r="O374" s="11">
        <v>0.3</v>
      </c>
    </row>
    <row r="375" spans="12:15" x14ac:dyDescent="0.25">
      <c r="L375" s="11">
        <v>0.19</v>
      </c>
      <c r="M375" s="16">
        <f t="shared" si="19"/>
        <v>0.38590811880112263</v>
      </c>
      <c r="N375" s="14">
        <f t="shared" si="20"/>
        <v>0.38590811880112263</v>
      </c>
      <c r="O375" s="11">
        <v>0.28999999999999998</v>
      </c>
    </row>
    <row r="376" spans="12:15" x14ac:dyDescent="0.25">
      <c r="L376" s="11">
        <v>0.18</v>
      </c>
      <c r="M376" s="16">
        <f t="shared" si="19"/>
        <v>0.38973875244420275</v>
      </c>
      <c r="N376" s="14">
        <f t="shared" si="20"/>
        <v>0.38973875244420275</v>
      </c>
      <c r="O376" s="11">
        <v>0.28000000000000003</v>
      </c>
    </row>
    <row r="377" spans="12:15" x14ac:dyDescent="0.25">
      <c r="L377" s="11">
        <v>0.17</v>
      </c>
      <c r="M377" s="16">
        <f t="shared" si="19"/>
        <v>0.39358012680196053</v>
      </c>
      <c r="N377" s="14">
        <f t="shared" si="20"/>
        <v>0.39358012680196053</v>
      </c>
      <c r="O377" s="11">
        <v>0.27</v>
      </c>
    </row>
    <row r="378" spans="12:15" x14ac:dyDescent="0.25">
      <c r="L378" s="11">
        <v>0.16</v>
      </c>
      <c r="M378" s="16">
        <f t="shared" si="19"/>
        <v>0.39743188679823949</v>
      </c>
      <c r="N378" s="14">
        <f t="shared" si="20"/>
        <v>0.39743188679823949</v>
      </c>
      <c r="O378" s="11">
        <v>0.26</v>
      </c>
    </row>
    <row r="379" spans="12:15" x14ac:dyDescent="0.25">
      <c r="L379" s="11">
        <v>0.15</v>
      </c>
      <c r="M379" s="16">
        <f t="shared" si="19"/>
        <v>0.4012936743170763</v>
      </c>
      <c r="N379" s="14">
        <f t="shared" si="20"/>
        <v>0.4012936743170763</v>
      </c>
      <c r="O379" s="11">
        <v>0.25</v>
      </c>
    </row>
    <row r="380" spans="12:15" x14ac:dyDescent="0.25">
      <c r="L380" s="11">
        <v>0.14000000000000001</v>
      </c>
      <c r="M380" s="16">
        <f t="shared" si="19"/>
        <v>0.40516512830220419</v>
      </c>
      <c r="N380" s="14">
        <f t="shared" si="20"/>
        <v>0.40516512830220419</v>
      </c>
      <c r="O380" s="11">
        <v>0.24</v>
      </c>
    </row>
    <row r="381" spans="12:15" x14ac:dyDescent="0.25">
      <c r="L381" s="11">
        <v>0.13</v>
      </c>
      <c r="M381" s="16">
        <f t="shared" si="19"/>
        <v>0.40904588485799409</v>
      </c>
      <c r="N381" s="14">
        <f t="shared" si="20"/>
        <v>0.40904588485799409</v>
      </c>
      <c r="O381" s="11">
        <v>0.23</v>
      </c>
    </row>
    <row r="382" spans="12:15" x14ac:dyDescent="0.25">
      <c r="L382" s="11">
        <v>0.12</v>
      </c>
      <c r="M382" s="16">
        <f t="shared" si="19"/>
        <v>0.41293557735178532</v>
      </c>
      <c r="N382" s="14">
        <f t="shared" si="20"/>
        <v>0.41293557735178532</v>
      </c>
      <c r="O382" s="11">
        <v>0.22</v>
      </c>
    </row>
    <row r="383" spans="12:15" x14ac:dyDescent="0.25">
      <c r="L383" s="11">
        <v>0.11</v>
      </c>
      <c r="M383" s="16">
        <f t="shared" si="19"/>
        <v>0.41683383651755768</v>
      </c>
      <c r="N383" s="14">
        <f t="shared" si="20"/>
        <v>0.41683383651755768</v>
      </c>
      <c r="O383" s="11">
        <v>0.21</v>
      </c>
    </row>
    <row r="384" spans="12:15" x14ac:dyDescent="0.25">
      <c r="L384" s="11">
        <v>0.1</v>
      </c>
      <c r="M384" s="16">
        <f t="shared" si="19"/>
        <v>0.42074029056089701</v>
      </c>
      <c r="N384" s="14">
        <f t="shared" si="20"/>
        <v>0.42074029056089701</v>
      </c>
      <c r="O384" s="11">
        <v>0.2</v>
      </c>
    </row>
    <row r="385" spans="12:15" x14ac:dyDescent="0.25">
      <c r="L385" s="11">
        <v>8.9999999999999858E-2</v>
      </c>
      <c r="M385" s="16">
        <f t="shared" si="19"/>
        <v>0.42465456526520451</v>
      </c>
      <c r="N385" s="14">
        <f t="shared" si="20"/>
        <v>0.42465456526520451</v>
      </c>
      <c r="O385" s="11">
        <v>0.19</v>
      </c>
    </row>
    <row r="386" spans="12:15" x14ac:dyDescent="0.25">
      <c r="L386" s="11">
        <v>8.0000000000000071E-2</v>
      </c>
      <c r="M386" s="16">
        <f t="shared" si="19"/>
        <v>0.4285762840990992</v>
      </c>
      <c r="N386" s="14">
        <f t="shared" si="20"/>
        <v>0.4285762840990992</v>
      </c>
      <c r="O386" s="11">
        <v>0.18</v>
      </c>
    </row>
    <row r="387" spans="12:15" x14ac:dyDescent="0.25">
      <c r="L387" s="11">
        <v>6.999999999999984E-2</v>
      </c>
      <c r="M387" s="16">
        <f t="shared" si="19"/>
        <v>0.43250506832496161</v>
      </c>
      <c r="N387" s="14">
        <f t="shared" si="20"/>
        <v>0.43250506832496161</v>
      </c>
      <c r="O387" s="11">
        <v>0.17</v>
      </c>
    </row>
    <row r="388" spans="12:15" x14ac:dyDescent="0.25">
      <c r="L388" s="11">
        <v>6.0000000000000053E-2</v>
      </c>
      <c r="M388" s="16">
        <f t="shared" si="19"/>
        <v>0.43644053710856712</v>
      </c>
      <c r="N388" s="14">
        <f t="shared" si="20"/>
        <v>0.43644053710856712</v>
      </c>
      <c r="O388" s="11">
        <v>0.16</v>
      </c>
    </row>
    <row r="389" spans="12:15" x14ac:dyDescent="0.25">
      <c r="L389" s="11">
        <v>4.9999999999999822E-2</v>
      </c>
      <c r="M389" s="16">
        <f t="shared" si="19"/>
        <v>0.4403823076297575</v>
      </c>
      <c r="N389" s="14">
        <f t="shared" si="20"/>
        <v>0.4403823076297575</v>
      </c>
      <c r="O389" s="11">
        <v>0.15</v>
      </c>
    </row>
    <row r="390" spans="12:15" x14ac:dyDescent="0.25">
      <c r="L390" s="11">
        <v>0.04</v>
      </c>
      <c r="M390" s="16">
        <f t="shared" si="19"/>
        <v>0.44432999519409355</v>
      </c>
      <c r="N390" s="14">
        <f t="shared" si="20"/>
        <v>0.44432999519409355</v>
      </c>
      <c r="O390" s="11">
        <v>0.14000000000000001</v>
      </c>
    </row>
    <row r="391" spans="12:15" x14ac:dyDescent="0.25">
      <c r="L391" s="11">
        <v>2.9999999999999805E-2</v>
      </c>
      <c r="M391" s="16">
        <f t="shared" si="19"/>
        <v>0.44828321334543886</v>
      </c>
      <c r="N391" s="14">
        <f t="shared" si="20"/>
        <v>0.44828321334543886</v>
      </c>
      <c r="O391" s="11">
        <v>0.13</v>
      </c>
    </row>
    <row r="392" spans="12:15" x14ac:dyDescent="0.25">
      <c r="L392" s="11">
        <v>0.02</v>
      </c>
      <c r="M392" s="16">
        <f t="shared" si="19"/>
        <v>0.45224157397941611</v>
      </c>
      <c r="N392" s="14">
        <f t="shared" si="20"/>
        <v>0.45224157397941611</v>
      </c>
      <c r="O392" s="11">
        <v>0.12</v>
      </c>
    </row>
    <row r="393" spans="12:15" x14ac:dyDescent="0.25">
      <c r="L393" s="11">
        <v>9.9999999999997868E-3</v>
      </c>
      <c r="M393" s="16">
        <f t="shared" si="19"/>
        <v>0.45620468745768328</v>
      </c>
      <c r="N393" s="14">
        <f t="shared" si="20"/>
        <v>0.45620468745768328</v>
      </c>
      <c r="O393" s="11">
        <v>0.11</v>
      </c>
    </row>
    <row r="394" spans="12:15" x14ac:dyDescent="0.25">
      <c r="L394" s="11">
        <v>8.9999999999999993E-3</v>
      </c>
      <c r="M394" s="16">
        <f t="shared" si="19"/>
        <v>0.46017216272297101</v>
      </c>
      <c r="N394" s="14">
        <f t="shared" si="20"/>
        <v>0.46017216272297101</v>
      </c>
      <c r="O394" s="11">
        <v>0.1</v>
      </c>
    </row>
    <row r="395" spans="12:15" x14ac:dyDescent="0.25">
      <c r="L395" s="11">
        <v>8.0000000000000002E-3</v>
      </c>
      <c r="M395" s="16">
        <f t="shared" si="19"/>
        <v>0.46414360741482796</v>
      </c>
      <c r="N395" s="14">
        <f t="shared" si="20"/>
        <v>0.46414360741482796</v>
      </c>
      <c r="O395" s="11">
        <v>8.9999999999999858E-2</v>
      </c>
    </row>
    <row r="396" spans="12:15" x14ac:dyDescent="0.25">
      <c r="L396" s="11">
        <v>7.0000000000000001E-3</v>
      </c>
      <c r="M396" s="16">
        <f t="shared" si="19"/>
        <v>0.46811862798601256</v>
      </c>
      <c r="N396" s="14">
        <f t="shared" si="20"/>
        <v>0.46811862798601256</v>
      </c>
      <c r="O396" s="11">
        <v>8.0000000000000071E-2</v>
      </c>
    </row>
    <row r="397" spans="12:15" x14ac:dyDescent="0.25">
      <c r="L397" s="11">
        <v>6.0000000000000001E-3</v>
      </c>
      <c r="M397" s="16">
        <f t="shared" si="19"/>
        <v>0.47209682981947898</v>
      </c>
      <c r="N397" s="14">
        <f t="shared" si="20"/>
        <v>0.47209682981947898</v>
      </c>
      <c r="O397" s="11">
        <v>6.999999999999984E-2</v>
      </c>
    </row>
    <row r="398" spans="12:15" x14ac:dyDescent="0.25">
      <c r="L398" s="11">
        <v>5.0000000000000001E-3</v>
      </c>
      <c r="M398" s="16">
        <f t="shared" si="19"/>
        <v>0.47607781734589305</v>
      </c>
      <c r="N398" s="14">
        <f t="shared" si="20"/>
        <v>0.47607781734589305</v>
      </c>
      <c r="O398" s="11">
        <v>6.0000000000000053E-2</v>
      </c>
    </row>
    <row r="399" spans="12:15" x14ac:dyDescent="0.25">
      <c r="L399" s="11">
        <v>4.0000000000000001E-3</v>
      </c>
      <c r="M399" s="16">
        <f t="shared" ref="M399:M412" si="21">1-NORMSDIST(L389)</f>
        <v>0.48006119416162762</v>
      </c>
      <c r="N399" s="14">
        <f t="shared" si="20"/>
        <v>0.48006119416162762</v>
      </c>
      <c r="O399" s="11">
        <v>4.9999999999999822E-2</v>
      </c>
    </row>
    <row r="400" spans="12:15" x14ac:dyDescent="0.25">
      <c r="L400" s="11">
        <v>3.0000000000000001E-3</v>
      </c>
      <c r="M400" s="16">
        <f t="shared" si="21"/>
        <v>0.48404656314716932</v>
      </c>
      <c r="N400" s="14">
        <f t="shared" ref="N400:N413" si="22">M400</f>
        <v>0.48404656314716932</v>
      </c>
      <c r="O400" s="11">
        <v>0.04</v>
      </c>
    </row>
    <row r="401" spans="12:15" x14ac:dyDescent="0.25">
      <c r="L401" s="11">
        <v>2E-3</v>
      </c>
      <c r="M401" s="16">
        <f t="shared" si="21"/>
        <v>0.4880335265858875</v>
      </c>
      <c r="N401" s="14">
        <f t="shared" si="22"/>
        <v>0.4880335265858875</v>
      </c>
      <c r="O401" s="11">
        <v>2.9999999999999805E-2</v>
      </c>
    </row>
    <row r="402" spans="12:15" x14ac:dyDescent="0.25">
      <c r="L402" s="11">
        <v>1E-3</v>
      </c>
      <c r="M402" s="16">
        <f t="shared" si="21"/>
        <v>0.49202168628309795</v>
      </c>
      <c r="N402" s="14">
        <f t="shared" si="22"/>
        <v>0.49202168628309795</v>
      </c>
      <c r="O402" s="11">
        <v>0.02</v>
      </c>
    </row>
    <row r="403" spans="12:15" x14ac:dyDescent="0.25">
      <c r="L403" s="11">
        <v>0</v>
      </c>
      <c r="M403" s="16">
        <f t="shared" si="21"/>
        <v>0.4960106436853684</v>
      </c>
      <c r="N403" s="14">
        <f t="shared" si="22"/>
        <v>0.4960106436853684</v>
      </c>
      <c r="O403" s="11">
        <v>9.9999999999997868E-3</v>
      </c>
    </row>
    <row r="404" spans="12:15" x14ac:dyDescent="0.25">
      <c r="M404" s="16">
        <f t="shared" si="21"/>
        <v>0.4964095679472853</v>
      </c>
      <c r="N404" s="14">
        <f t="shared" si="22"/>
        <v>0.4964095679472853</v>
      </c>
      <c r="O404" s="11">
        <v>8.9999999999999993E-3</v>
      </c>
    </row>
    <row r="405" spans="12:15" x14ac:dyDescent="0.25">
      <c r="M405" s="16">
        <f t="shared" si="21"/>
        <v>0.49680849579953634</v>
      </c>
      <c r="N405" s="14">
        <f t="shared" si="22"/>
        <v>0.49680849579953634</v>
      </c>
      <c r="O405" s="11">
        <v>8.0000000000000002E-3</v>
      </c>
    </row>
    <row r="406" spans="12:15" x14ac:dyDescent="0.25">
      <c r="M406" s="16">
        <f t="shared" si="21"/>
        <v>0.49720742684322272</v>
      </c>
      <c r="N406" s="14">
        <f t="shared" si="22"/>
        <v>0.49720742684322272</v>
      </c>
      <c r="O406" s="11">
        <v>7.0000000000000001E-3</v>
      </c>
    </row>
    <row r="407" spans="12:15" x14ac:dyDescent="0.25">
      <c r="M407" s="16">
        <f t="shared" si="21"/>
        <v>0.49760636067943587</v>
      </c>
      <c r="N407" s="14">
        <f t="shared" si="22"/>
        <v>0.49760636067943587</v>
      </c>
      <c r="O407" s="11">
        <v>6.0000000000000001E-3</v>
      </c>
    </row>
    <row r="408" spans="12:15" x14ac:dyDescent="0.25">
      <c r="M408" s="16">
        <f t="shared" si="21"/>
        <v>0.49800529690925921</v>
      </c>
      <c r="N408" s="14">
        <f t="shared" si="22"/>
        <v>0.49800529690925921</v>
      </c>
      <c r="O408" s="11">
        <v>5.0000000000000001E-3</v>
      </c>
    </row>
    <row r="409" spans="12:15" x14ac:dyDescent="0.25">
      <c r="M409" s="16">
        <f t="shared" si="21"/>
        <v>0.4984042351337683</v>
      </c>
      <c r="N409" s="14">
        <f t="shared" si="22"/>
        <v>0.4984042351337683</v>
      </c>
      <c r="O409" s="11">
        <v>4.0000000000000001E-3</v>
      </c>
    </row>
    <row r="410" spans="12:15" x14ac:dyDescent="0.25">
      <c r="M410" s="16">
        <f t="shared" si="21"/>
        <v>0.49880317495403359</v>
      </c>
      <c r="N410" s="14">
        <f t="shared" si="22"/>
        <v>0.49880317495403359</v>
      </c>
      <c r="O410" s="11">
        <v>3.0000000000000001E-3</v>
      </c>
    </row>
    <row r="411" spans="12:15" x14ac:dyDescent="0.25">
      <c r="M411" s="16">
        <f t="shared" si="21"/>
        <v>0.49920211597111985</v>
      </c>
      <c r="N411" s="14">
        <f t="shared" si="22"/>
        <v>0.49920211597111985</v>
      </c>
      <c r="O411" s="11">
        <v>2E-3</v>
      </c>
    </row>
    <row r="412" spans="12:15" x14ac:dyDescent="0.25">
      <c r="M412" s="16">
        <f t="shared" si="21"/>
        <v>0.49960105778608899</v>
      </c>
      <c r="N412" s="14">
        <f t="shared" si="22"/>
        <v>0.49960105778608899</v>
      </c>
      <c r="O412" s="11">
        <v>1E-3</v>
      </c>
    </row>
    <row r="413" spans="12:15" x14ac:dyDescent="0.25">
      <c r="M413" s="16">
        <f>NORMSDIST(L403)</f>
        <v>0.5</v>
      </c>
      <c r="N413" s="14">
        <f t="shared" si="22"/>
        <v>0.5</v>
      </c>
      <c r="O413" s="1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z to p table</vt:lpstr>
      <vt:lpstr>Sheet3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wlouis</dc:creator>
  <cp:lastModifiedBy>Winnifred Louis</cp:lastModifiedBy>
  <dcterms:created xsi:type="dcterms:W3CDTF">2009-09-18T23:29:28Z</dcterms:created>
  <dcterms:modified xsi:type="dcterms:W3CDTF">2018-09-21T05:55:41Z</dcterms:modified>
</cp:coreProperties>
</file>